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ich/Dropbox/Teaching/Greenwich Library/Library Excel Series 2025/Excel 3 - Charts/"/>
    </mc:Choice>
  </mc:AlternateContent>
  <xr:revisionPtr revIDLastSave="0" documentId="13_ncr:1_{74A83C1E-38C0-4D47-B080-084D1C8508EC}" xr6:coauthVersionLast="47" xr6:coauthVersionMax="47" xr10:uidLastSave="{00000000-0000-0000-0000-000000000000}"/>
  <bookViews>
    <workbookView xWindow="0" yWindow="500" windowWidth="28140" windowHeight="19700" xr2:uid="{00000000-000D-0000-FFFF-FFFF00000000}"/>
  </bookViews>
  <sheets>
    <sheet name="Intro" sheetId="2" r:id="rId1"/>
    <sheet name="Column Chart 1" sheetId="23" r:id="rId2"/>
    <sheet name="Column Chart 2" sheetId="10" r:id="rId3"/>
    <sheet name="Pie Chart" sheetId="11" r:id="rId4"/>
    <sheet name="Line Chart" sheetId="4" r:id="rId5"/>
    <sheet name="Solutions" sheetId="19" r:id="rId6"/>
    <sheet name="Homework" sheetId="15" r:id="rId7"/>
    <sheet name="HW Solutions" sheetId="17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4" l="1"/>
  <c r="A8" i="4"/>
  <c r="A9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H10" i="23" l="1"/>
  <c r="G10" i="23"/>
  <c r="F10" i="23"/>
  <c r="E10" i="23"/>
  <c r="D10" i="23"/>
  <c r="C10" i="23"/>
  <c r="I10" i="23" s="1"/>
  <c r="I9" i="23"/>
  <c r="I8" i="23"/>
  <c r="G7" i="11" l="1"/>
  <c r="H10" i="10"/>
  <c r="G10" i="10"/>
  <c r="F10" i="10"/>
  <c r="E10" i="10"/>
  <c r="D10" i="10"/>
  <c r="C10" i="10"/>
  <c r="I9" i="10"/>
  <c r="I8" i="10"/>
  <c r="I10" i="10" l="1"/>
</calcChain>
</file>

<file path=xl/sharedStrings.xml><?xml version="1.0" encoding="utf-8"?>
<sst xmlns="http://schemas.openxmlformats.org/spreadsheetml/2006/main" count="105" uniqueCount="90">
  <si>
    <t>Apples</t>
  </si>
  <si>
    <t>Bananas</t>
  </si>
  <si>
    <t>Cherries</t>
  </si>
  <si>
    <t>Product</t>
  </si>
  <si>
    <t>Customer</t>
  </si>
  <si>
    <t>Atkins</t>
  </si>
  <si>
    <t>Bauer</t>
  </si>
  <si>
    <t>Conway</t>
  </si>
  <si>
    <t>Total</t>
  </si>
  <si>
    <t>Jan</t>
  </si>
  <si>
    <t>Feb</t>
  </si>
  <si>
    <t>Mar</t>
  </si>
  <si>
    <t>Apr</t>
  </si>
  <si>
    <t>May</t>
  </si>
  <si>
    <t>Jun</t>
  </si>
  <si>
    <t>Create a Column Chart summarizing sales by month</t>
  </si>
  <si>
    <t>Create a Pie Chart summarizing Product sales</t>
  </si>
  <si>
    <t>Create a Line Chart showing daily sales during Jan-Feb</t>
  </si>
  <si>
    <t>Add Data Labels to the Pie chart</t>
  </si>
  <si>
    <t>Annotate the three charts</t>
  </si>
  <si>
    <t>North</t>
  </si>
  <si>
    <t>Sales</t>
  </si>
  <si>
    <t>South</t>
  </si>
  <si>
    <t>Day</t>
  </si>
  <si>
    <t>East</t>
  </si>
  <si>
    <t>West</t>
  </si>
  <si>
    <t>Region</t>
  </si>
  <si>
    <t>Column Chart:</t>
  </si>
  <si>
    <t>Pie Chart:</t>
  </si>
  <si>
    <t>Create a Line Chart based on the following data:</t>
  </si>
  <si>
    <t>Line Chart:</t>
  </si>
  <si>
    <t>Charts:</t>
  </si>
  <si>
    <t>Homework:</t>
  </si>
  <si>
    <t>Homework</t>
  </si>
  <si>
    <t>Homework Solutions:</t>
  </si>
  <si>
    <r>
      <t xml:space="preserve">Create a 3-D Pie Chart showing total sales to each customer with the title </t>
    </r>
    <r>
      <rPr>
        <b/>
        <sz val="11"/>
        <color theme="1"/>
        <rFont val="Calibri"/>
        <family val="2"/>
        <scheme val="minor"/>
      </rPr>
      <t>Total Sales to Customers</t>
    </r>
    <r>
      <rPr>
        <sz val="11"/>
        <color theme="1"/>
        <rFont val="Calibri"/>
        <family val="2"/>
        <scheme val="minor"/>
      </rPr>
      <t>.</t>
    </r>
  </si>
  <si>
    <t>Perform the tasks indicated on the Homework worksheet</t>
  </si>
  <si>
    <t>Rich Malloy</t>
  </si>
  <si>
    <t>Tech Help Today</t>
  </si>
  <si>
    <t>www.techhelptoday.com</t>
  </si>
  <si>
    <t>Dates</t>
  </si>
  <si>
    <t>Tasks:</t>
  </si>
  <si>
    <t>(Select cells B7:H9; Do not include the totals)</t>
  </si>
  <si>
    <t>Pie Charts:</t>
  </si>
  <si>
    <t xml:space="preserve">A) Create a 3-D Pie Chart based on the following data: </t>
  </si>
  <si>
    <t>B) In the previous worksheet, create a Pie Chart showing total sales by Region for the whole time period.</t>
  </si>
  <si>
    <t>Add: Data Labels (Category)</t>
  </si>
  <si>
    <t>Add a gradient to the Chart Area</t>
  </si>
  <si>
    <t>Add a Shadow (Perspective Below) via the Chart Tools Format tab</t>
  </si>
  <si>
    <t>Change the Fill color of some slices as desired</t>
  </si>
  <si>
    <t>Adjust the size of the Data Labels as desired</t>
  </si>
  <si>
    <t>EXTRA:</t>
  </si>
  <si>
    <t>Add Axis titles that would be appropriate</t>
  </si>
  <si>
    <t>Add a gradient to the Chart Area and the Back Wall</t>
  </si>
  <si>
    <t>Move the Legend to a better position</t>
  </si>
  <si>
    <t>Edit the Chart Title as desired</t>
  </si>
  <si>
    <t>Change the Columns to Cylinders</t>
  </si>
  <si>
    <t>Increase the vertical size of the Plot Area</t>
  </si>
  <si>
    <t>Add a gradient to the Chart Area and the Plot Area</t>
  </si>
  <si>
    <t>Increase the size of the vertical and horizontal Axis Labels</t>
  </si>
  <si>
    <t>Adjust the Number of the horizontal Axis Labels to month/day</t>
  </si>
  <si>
    <t>Adjust the Minimum of the vertical Axis Labels to 2000</t>
  </si>
  <si>
    <t>Increase the size of the Chart Title and Axis Labels</t>
  </si>
  <si>
    <t>(Use the Control key to select the data.)</t>
  </si>
  <si>
    <t>Pie Charts</t>
  </si>
  <si>
    <t>Line Chart</t>
  </si>
  <si>
    <r>
      <t xml:space="preserve">Charts — </t>
    </r>
    <r>
      <rPr>
        <sz val="18"/>
        <color rgb="FFC00000"/>
        <rFont val="Calibri Light"/>
        <family val="2"/>
        <scheme val="major"/>
      </rPr>
      <t>Solutions</t>
    </r>
  </si>
  <si>
    <t>Add a 12-Point Star Shape with a suitable message</t>
  </si>
  <si>
    <t>Move the chart to its own sheet</t>
  </si>
  <si>
    <t>(Select cells B7:E9; Do not include the totals)</t>
  </si>
  <si>
    <t>Add the Apr, May, and Jun data to the chart</t>
  </si>
  <si>
    <t>Switch the rows and columns</t>
  </si>
  <si>
    <t>Add suitable Axis Titles</t>
  </si>
  <si>
    <t>Apply a Chart Layout</t>
  </si>
  <si>
    <t>Apply a Chart Style</t>
  </si>
  <si>
    <t>Add alternative text for accessibility (Rt-click &gt; Edit Alt Text)</t>
  </si>
  <si>
    <t>July</t>
  </si>
  <si>
    <t>August</t>
  </si>
  <si>
    <t>September</t>
  </si>
  <si>
    <t>October</t>
  </si>
  <si>
    <t>November</t>
  </si>
  <si>
    <t>December</t>
  </si>
  <si>
    <t>Column Chart 2</t>
  </si>
  <si>
    <t>Column Chart 1</t>
  </si>
  <si>
    <t>Create a 2-D Clustered Column Chart based on the data for Jan–Mar:</t>
  </si>
  <si>
    <t>Create a 3-D Clustered Column Chart based on the data for July–December:</t>
  </si>
  <si>
    <t>Add a Chart Title: Sales, First Half</t>
  </si>
  <si>
    <t xml:space="preserve">Copyright 2025, Tech Help Today LLC </t>
  </si>
  <si>
    <t>Charts &amp; Graphs</t>
  </si>
  <si>
    <t>Excel with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</si>
</sst>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2"/>
      <color theme="1"/>
      <name val="Arial"/>
      <family val="2"/>
    </font>
    <font>
      <sz val="18"/>
      <color theme="1"/>
      <name val="Arial"/>
      <family val="2"/>
    </font>
    <font>
      <u/>
      <sz val="12"/>
      <color theme="10"/>
      <name val="Calibri"/>
      <family val="2"/>
      <scheme val="minor"/>
    </font>
    <font>
      <sz val="18"/>
      <color rgb="FFC00000"/>
      <name val="Calibri Light"/>
      <family val="2"/>
      <scheme val="maj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26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5DDF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36"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2" borderId="2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1" fillId="0" borderId="0" xfId="0" applyFont="1" applyAlignment="1">
      <alignment horizontal="center"/>
    </xf>
    <xf numFmtId="0" fontId="2" fillId="0" borderId="0" xfId="1"/>
    <xf numFmtId="3" fontId="1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0" fontId="4" fillId="0" borderId="0" xfId="0" applyFont="1"/>
    <xf numFmtId="0" fontId="2" fillId="3" borderId="0" xfId="1" applyFill="1"/>
    <xf numFmtId="0" fontId="2" fillId="4" borderId="0" xfId="1" applyFill="1"/>
    <xf numFmtId="0" fontId="6" fillId="4" borderId="0" xfId="1" applyFont="1" applyFill="1" applyAlignment="1">
      <alignment horizontal="center" vertical="center"/>
    </xf>
    <xf numFmtId="0" fontId="7" fillId="4" borderId="0" xfId="1" applyFont="1" applyFill="1" applyAlignment="1">
      <alignment horizontal="center" vertical="center"/>
    </xf>
    <xf numFmtId="0" fontId="5" fillId="4" borderId="0" xfId="4" applyFill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3" fillId="0" borderId="0" xfId="3" applyAlignme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 indent="1"/>
    </xf>
    <xf numFmtId="0" fontId="13" fillId="0" borderId="0" xfId="0" applyFont="1"/>
    <xf numFmtId="0" fontId="14" fillId="4" borderId="0" xfId="1" applyFont="1" applyFill="1" applyAlignment="1">
      <alignment horizontal="center" vertical="center"/>
    </xf>
    <xf numFmtId="0" fontId="0" fillId="2" borderId="8" xfId="0" applyFill="1" applyBorder="1" applyAlignment="1">
      <alignment horizontal="center"/>
    </xf>
    <xf numFmtId="0" fontId="0" fillId="2" borderId="3" xfId="0" applyFill="1" applyBorder="1"/>
    <xf numFmtId="0" fontId="4" fillId="2" borderId="0" xfId="0" applyFont="1" applyFill="1"/>
    <xf numFmtId="0" fontId="0" fillId="2" borderId="0" xfId="0" applyFill="1"/>
    <xf numFmtId="0" fontId="3" fillId="0" borderId="0" xfId="3" applyAlignment="1"/>
    <xf numFmtId="0" fontId="3" fillId="0" borderId="0" xfId="3"/>
  </cellXfs>
  <cellStyles count="6">
    <cellStyle name="Comma 2" xfId="2" xr:uid="{00000000-0005-0000-0000-000002000000}"/>
    <cellStyle name="Hyperlink" xfId="4" builtinId="8"/>
    <cellStyle name="Hyperlink 2" xfId="5" xr:uid="{00000000-0005-0000-0000-000004000000}"/>
    <cellStyle name="Normal" xfId="0" builtinId="0"/>
    <cellStyle name="Normal 2" xfId="1" xr:uid="{00000000-0005-0000-0000-000006000000}"/>
    <cellStyle name="Title" xfId="3" builtinId="15"/>
  </cellStyles>
  <dxfs count="0"/>
  <tableStyles count="0" defaultTableStyle="TableStyleMedium2" defaultPivotStyle="PivotStyleLight16"/>
  <colors>
    <mruColors>
      <color rgb="FFFFFFCC"/>
      <color rgb="FFE8D9F3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12701</xdr:colOff>
      <xdr:row>1</xdr:row>
      <xdr:rowOff>1</xdr:rowOff>
    </xdr:from>
    <xdr:to>
      <xdr:col>3</xdr:col>
      <xdr:colOff>5365</xdr:colOff>
      <xdr:row>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127118-5066-4150-9520-D85FF0468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651" y="190501"/>
          <a:ext cx="4631339" cy="36956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4</xdr:row>
      <xdr:rowOff>38100</xdr:rowOff>
    </xdr:from>
    <xdr:to>
      <xdr:col>8</xdr:col>
      <xdr:colOff>460824</xdr:colOff>
      <xdr:row>20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63DC72-C639-4FCF-B277-B4A447B1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904875"/>
          <a:ext cx="5118549" cy="307657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276225</xdr:colOff>
      <xdr:row>4</xdr:row>
      <xdr:rowOff>114300</xdr:rowOff>
    </xdr:from>
    <xdr:to>
      <xdr:col>16</xdr:col>
      <xdr:colOff>593614</xdr:colOff>
      <xdr:row>19</xdr:row>
      <xdr:rowOff>12431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671A74-6EC4-4578-809A-0812BE94F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62625" y="981075"/>
          <a:ext cx="4584589" cy="27556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171450</xdr:colOff>
      <xdr:row>20</xdr:row>
      <xdr:rowOff>180975</xdr:rowOff>
    </xdr:from>
    <xdr:to>
      <xdr:col>16</xdr:col>
      <xdr:colOff>488839</xdr:colOff>
      <xdr:row>35</xdr:row>
      <xdr:rowOff>79106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37370E-F3CA-4139-80C1-DD7112EF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7850" y="4095750"/>
          <a:ext cx="4584589" cy="27556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466725</xdr:colOff>
      <xdr:row>21</xdr:row>
      <xdr:rowOff>104775</xdr:rowOff>
    </xdr:from>
    <xdr:to>
      <xdr:col>8</xdr:col>
      <xdr:colOff>174514</xdr:colOff>
      <xdr:row>36</xdr:row>
      <xdr:rowOff>2906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7A1126-C7DE-4248-BCEB-C96725A2F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725" y="4210050"/>
          <a:ext cx="4584589" cy="27556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4</xdr:row>
      <xdr:rowOff>180975</xdr:rowOff>
    </xdr:from>
    <xdr:to>
      <xdr:col>8</xdr:col>
      <xdr:colOff>170882</xdr:colOff>
      <xdr:row>19</xdr:row>
      <xdr:rowOff>37761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A7D7A7-2627-4FA0-A01F-41C449BA5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5334000"/>
          <a:ext cx="4542857" cy="27142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techhelptoday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3"/>
  <sheetViews>
    <sheetView tabSelected="1" zoomScale="120" zoomScaleNormal="120" workbookViewId="0">
      <selection activeCell="B5" sqref="B5"/>
    </sheetView>
  </sheetViews>
  <sheetFormatPr baseColWidth="10" defaultColWidth="8.83203125" defaultRowHeight="15" x14ac:dyDescent="0.2"/>
  <cols>
    <col min="1" max="1" width="3.83203125" customWidth="1"/>
    <col min="2" max="2" width="64.5" customWidth="1"/>
    <col min="3" max="3" width="69.5" customWidth="1"/>
    <col min="4" max="4" width="3.83203125" customWidth="1"/>
  </cols>
  <sheetData>
    <row r="1" spans="1:4" x14ac:dyDescent="0.2">
      <c r="A1" s="17"/>
      <c r="B1" s="17"/>
      <c r="C1" s="17"/>
      <c r="D1" s="17"/>
    </row>
    <row r="2" spans="1:4" ht="57.75" customHeight="1" x14ac:dyDescent="0.2">
      <c r="A2" s="17"/>
      <c r="B2" s="18"/>
      <c r="C2" s="12"/>
      <c r="D2" s="17"/>
    </row>
    <row r="3" spans="1:4" ht="28" x14ac:dyDescent="0.2">
      <c r="A3" s="17"/>
      <c r="B3" s="19"/>
      <c r="C3" s="12"/>
      <c r="D3" s="17"/>
    </row>
    <row r="4" spans="1:4" ht="28" x14ac:dyDescent="0.2">
      <c r="A4" s="17"/>
      <c r="B4" s="19" t="s">
        <v>89</v>
      </c>
      <c r="C4" s="12"/>
      <c r="D4" s="17"/>
    </row>
    <row r="5" spans="1:4" ht="54" customHeight="1" x14ac:dyDescent="0.2">
      <c r="A5" s="17"/>
      <c r="B5" s="29" t="s">
        <v>88</v>
      </c>
      <c r="C5" s="12"/>
      <c r="D5" s="17"/>
    </row>
    <row r="6" spans="1:4" ht="23" x14ac:dyDescent="0.2">
      <c r="A6" s="17"/>
      <c r="B6" s="20" t="s">
        <v>37</v>
      </c>
      <c r="C6" s="12"/>
      <c r="D6" s="17"/>
    </row>
    <row r="7" spans="1:4" ht="23" x14ac:dyDescent="0.2">
      <c r="A7" s="17"/>
      <c r="B7" s="20" t="s">
        <v>38</v>
      </c>
      <c r="C7" s="12"/>
      <c r="D7" s="17"/>
    </row>
    <row r="8" spans="1:4" x14ac:dyDescent="0.2">
      <c r="A8" s="17"/>
      <c r="B8" s="21" t="s">
        <v>39</v>
      </c>
      <c r="C8" s="12"/>
      <c r="D8" s="17"/>
    </row>
    <row r="9" spans="1:4" ht="63" customHeight="1" x14ac:dyDescent="0.2">
      <c r="A9" s="17"/>
      <c r="B9" s="18"/>
      <c r="C9" s="12"/>
      <c r="D9" s="17"/>
    </row>
    <row r="10" spans="1:4" x14ac:dyDescent="0.2">
      <c r="A10" s="17"/>
      <c r="B10" s="17"/>
      <c r="C10" s="17"/>
      <c r="D10" s="17"/>
    </row>
    <row r="11" spans="1:4" x14ac:dyDescent="0.2">
      <c r="A11" s="6"/>
      <c r="B11" s="6"/>
      <c r="C11" s="6"/>
      <c r="D11" s="6"/>
    </row>
    <row r="12" spans="1:4" ht="16" thickBot="1" x14ac:dyDescent="0.25">
      <c r="A12" s="6"/>
      <c r="B12" s="30" t="s">
        <v>87</v>
      </c>
      <c r="C12" s="30"/>
      <c r="D12" s="6"/>
    </row>
    <row r="13" spans="1:4" x14ac:dyDescent="0.2">
      <c r="A13" s="3"/>
      <c r="B13" s="31"/>
      <c r="C13" s="31"/>
      <c r="D13" s="4"/>
    </row>
    <row r="14" spans="1:4" ht="16" x14ac:dyDescent="0.2">
      <c r="A14" s="5"/>
      <c r="B14" s="32" t="s">
        <v>31</v>
      </c>
      <c r="C14" s="32"/>
      <c r="D14" s="7"/>
    </row>
    <row r="15" spans="1:4" x14ac:dyDescent="0.2">
      <c r="A15" s="5"/>
      <c r="B15" s="33" t="s">
        <v>15</v>
      </c>
      <c r="C15" s="33"/>
      <c r="D15" s="7"/>
    </row>
    <row r="16" spans="1:4" x14ac:dyDescent="0.2">
      <c r="A16" s="5"/>
      <c r="B16" s="33" t="s">
        <v>16</v>
      </c>
      <c r="C16" s="33"/>
      <c r="D16" s="7"/>
    </row>
    <row r="17" spans="1:4" x14ac:dyDescent="0.2">
      <c r="A17" s="5"/>
      <c r="B17" s="33" t="s">
        <v>17</v>
      </c>
      <c r="C17" s="33"/>
      <c r="D17" s="7"/>
    </row>
    <row r="18" spans="1:4" x14ac:dyDescent="0.2">
      <c r="A18" s="5"/>
      <c r="B18" s="33" t="s">
        <v>18</v>
      </c>
      <c r="C18" s="33"/>
      <c r="D18" s="7"/>
    </row>
    <row r="19" spans="1:4" x14ac:dyDescent="0.2">
      <c r="A19" s="5"/>
      <c r="B19" s="33" t="s">
        <v>19</v>
      </c>
      <c r="C19" s="33"/>
      <c r="D19" s="7"/>
    </row>
    <row r="20" spans="1:4" x14ac:dyDescent="0.2">
      <c r="A20" s="5"/>
      <c r="B20" s="33"/>
      <c r="C20" s="33"/>
      <c r="D20" s="7"/>
    </row>
    <row r="21" spans="1:4" ht="16" x14ac:dyDescent="0.2">
      <c r="A21" s="5"/>
      <c r="B21" s="32" t="s">
        <v>32</v>
      </c>
      <c r="C21" s="32"/>
      <c r="D21" s="7"/>
    </row>
    <row r="22" spans="1:4" x14ac:dyDescent="0.2">
      <c r="A22" s="5"/>
      <c r="B22" s="33" t="s">
        <v>36</v>
      </c>
      <c r="C22" s="33"/>
      <c r="D22" s="7"/>
    </row>
    <row r="23" spans="1:4" ht="16" thickBot="1" x14ac:dyDescent="0.25">
      <c r="A23" s="8"/>
      <c r="B23" s="9"/>
      <c r="C23" s="9"/>
      <c r="D23" s="10"/>
    </row>
  </sheetData>
  <mergeCells count="11">
    <mergeCell ref="B12:C12"/>
    <mergeCell ref="B13:C13"/>
    <mergeCell ref="B21:C21"/>
    <mergeCell ref="B22:C22"/>
    <mergeCell ref="B14:C14"/>
    <mergeCell ref="B20:C20"/>
    <mergeCell ref="B18:C18"/>
    <mergeCell ref="B19:C19"/>
    <mergeCell ref="B17:C17"/>
    <mergeCell ref="B15:C15"/>
    <mergeCell ref="B16:C16"/>
  </mergeCells>
  <hyperlinks>
    <hyperlink ref="B8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0ACC9-1677-481D-A825-2EBAB4C99113}">
  <dimension ref="A1:K14"/>
  <sheetViews>
    <sheetView zoomScale="140" zoomScaleNormal="140" workbookViewId="0">
      <selection sqref="A1:C1"/>
    </sheetView>
  </sheetViews>
  <sheetFormatPr baseColWidth="10" defaultColWidth="9.1640625" defaultRowHeight="15" x14ac:dyDescent="0.2"/>
  <cols>
    <col min="1" max="3" width="9.1640625" customWidth="1"/>
    <col min="5" max="7" width="9.1640625" customWidth="1"/>
  </cols>
  <sheetData>
    <row r="1" spans="1:11" ht="24" x14ac:dyDescent="0.3">
      <c r="A1" s="34" t="s">
        <v>83</v>
      </c>
      <c r="B1" s="34"/>
      <c r="C1" s="34"/>
      <c r="D1" s="24"/>
    </row>
    <row r="3" spans="1:11" ht="16" x14ac:dyDescent="0.2">
      <c r="A3" s="16" t="s">
        <v>27</v>
      </c>
      <c r="K3" s="26" t="s">
        <v>41</v>
      </c>
    </row>
    <row r="4" spans="1:11" x14ac:dyDescent="0.2">
      <c r="A4" t="s">
        <v>84</v>
      </c>
      <c r="K4" s="27" t="s">
        <v>68</v>
      </c>
    </row>
    <row r="5" spans="1:11" x14ac:dyDescent="0.2">
      <c r="A5" t="s">
        <v>69</v>
      </c>
      <c r="K5" s="27" t="s">
        <v>70</v>
      </c>
    </row>
    <row r="6" spans="1:11" x14ac:dyDescent="0.2">
      <c r="K6" s="27" t="s">
        <v>71</v>
      </c>
    </row>
    <row r="7" spans="1:11" x14ac:dyDescent="0.2">
      <c r="B7" s="14" t="s">
        <v>26</v>
      </c>
      <c r="C7" s="11" t="s">
        <v>9</v>
      </c>
      <c r="D7" s="11" t="s">
        <v>10</v>
      </c>
      <c r="E7" s="11" t="s">
        <v>11</v>
      </c>
      <c r="F7" s="11" t="s">
        <v>12</v>
      </c>
      <c r="G7" s="11" t="s">
        <v>13</v>
      </c>
      <c r="H7" s="11" t="s">
        <v>14</v>
      </c>
      <c r="I7" s="11" t="s">
        <v>8</v>
      </c>
      <c r="K7" s="27" t="s">
        <v>86</v>
      </c>
    </row>
    <row r="8" spans="1:11" x14ac:dyDescent="0.2">
      <c r="B8" t="s">
        <v>20</v>
      </c>
      <c r="C8" s="2">
        <v>4286</v>
      </c>
      <c r="D8" s="2">
        <v>1854</v>
      </c>
      <c r="E8" s="2">
        <v>4962</v>
      </c>
      <c r="F8" s="2">
        <v>4149</v>
      </c>
      <c r="G8" s="2">
        <v>1953</v>
      </c>
      <c r="H8" s="2">
        <v>2976</v>
      </c>
      <c r="I8" s="13">
        <f t="shared" ref="I8:I10" si="0">SUM(C8:H8)</f>
        <v>20180</v>
      </c>
      <c r="K8" s="27" t="s">
        <v>73</v>
      </c>
    </row>
    <row r="9" spans="1:11" x14ac:dyDescent="0.2">
      <c r="B9" t="s">
        <v>22</v>
      </c>
      <c r="C9" s="2">
        <v>3245</v>
      </c>
      <c r="D9" s="2">
        <v>384</v>
      </c>
      <c r="E9" s="2">
        <v>2756</v>
      </c>
      <c r="F9" s="2">
        <v>2984</v>
      </c>
      <c r="G9" s="2">
        <v>1654</v>
      </c>
      <c r="H9" s="2">
        <v>450</v>
      </c>
      <c r="I9" s="13">
        <f t="shared" si="0"/>
        <v>11473</v>
      </c>
      <c r="K9" s="27" t="s">
        <v>72</v>
      </c>
    </row>
    <row r="10" spans="1:11" x14ac:dyDescent="0.2">
      <c r="B10" s="15" t="s">
        <v>8</v>
      </c>
      <c r="C10" s="13">
        <f t="shared" ref="C10:H10" si="1">SUM(C8:C9)</f>
        <v>7531</v>
      </c>
      <c r="D10" s="13">
        <f t="shared" si="1"/>
        <v>2238</v>
      </c>
      <c r="E10" s="13">
        <f t="shared" si="1"/>
        <v>7718</v>
      </c>
      <c r="F10" s="13">
        <f t="shared" si="1"/>
        <v>7133</v>
      </c>
      <c r="G10" s="13">
        <f t="shared" si="1"/>
        <v>3607</v>
      </c>
      <c r="H10" s="13">
        <f t="shared" si="1"/>
        <v>3426</v>
      </c>
      <c r="I10" s="13">
        <f t="shared" si="0"/>
        <v>31653</v>
      </c>
      <c r="K10" s="27" t="s">
        <v>74</v>
      </c>
    </row>
    <row r="11" spans="1:11" x14ac:dyDescent="0.2">
      <c r="K11" s="27" t="s">
        <v>75</v>
      </c>
    </row>
    <row r="14" spans="1:11" x14ac:dyDescent="0.2">
      <c r="C14" s="25"/>
    </row>
  </sheetData>
  <mergeCells count="1">
    <mergeCell ref="A1:C1"/>
  </mergeCells>
  <pageMargins left="0.7" right="0.7" top="0.75" bottom="0.75" header="0.3" footer="0.3"/>
  <pageSetup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"/>
  <sheetViews>
    <sheetView zoomScale="140" zoomScaleNormal="140" workbookViewId="0">
      <selection sqref="A1:C1"/>
    </sheetView>
  </sheetViews>
  <sheetFormatPr baseColWidth="10" defaultColWidth="8.83203125" defaultRowHeight="15" x14ac:dyDescent="0.2"/>
  <cols>
    <col min="1" max="3" width="9.1640625" customWidth="1"/>
    <col min="5" max="7" width="9.1640625" customWidth="1"/>
  </cols>
  <sheetData>
    <row r="1" spans="1:11" ht="24" x14ac:dyDescent="0.3">
      <c r="A1" s="35" t="s">
        <v>82</v>
      </c>
      <c r="B1" s="35"/>
      <c r="C1" s="35"/>
    </row>
    <row r="3" spans="1:11" ht="16" x14ac:dyDescent="0.2">
      <c r="A3" s="16" t="s">
        <v>27</v>
      </c>
      <c r="K3" s="26" t="s">
        <v>51</v>
      </c>
    </row>
    <row r="4" spans="1:11" x14ac:dyDescent="0.2">
      <c r="A4" t="s">
        <v>85</v>
      </c>
      <c r="K4" s="28" t="s">
        <v>55</v>
      </c>
    </row>
    <row r="5" spans="1:11" x14ac:dyDescent="0.2">
      <c r="A5" t="s">
        <v>42</v>
      </c>
      <c r="K5" s="28" t="s">
        <v>52</v>
      </c>
    </row>
    <row r="6" spans="1:11" x14ac:dyDescent="0.2">
      <c r="K6" s="28" t="s">
        <v>56</v>
      </c>
    </row>
    <row r="7" spans="1:11" x14ac:dyDescent="0.2">
      <c r="B7" s="14" t="s">
        <v>26</v>
      </c>
      <c r="C7" s="11" t="s">
        <v>76</v>
      </c>
      <c r="D7" s="11" t="s">
        <v>77</v>
      </c>
      <c r="E7" s="11" t="s">
        <v>78</v>
      </c>
      <c r="F7" s="11" t="s">
        <v>79</v>
      </c>
      <c r="G7" s="11" t="s">
        <v>80</v>
      </c>
      <c r="H7" s="11" t="s">
        <v>81</v>
      </c>
      <c r="I7" s="11" t="s">
        <v>8</v>
      </c>
      <c r="K7" s="28" t="s">
        <v>53</v>
      </c>
    </row>
    <row r="8" spans="1:11" x14ac:dyDescent="0.2">
      <c r="B8" t="s">
        <v>24</v>
      </c>
      <c r="C8" s="2">
        <v>5397</v>
      </c>
      <c r="D8" s="2">
        <v>2965</v>
      </c>
      <c r="E8" s="2">
        <v>6073</v>
      </c>
      <c r="F8" s="2">
        <v>5260</v>
      </c>
      <c r="G8" s="2">
        <v>3064</v>
      </c>
      <c r="H8" s="2">
        <v>4087</v>
      </c>
      <c r="I8" s="13">
        <f t="shared" ref="I8:I10" si="0">SUM(C8:H8)</f>
        <v>26846</v>
      </c>
      <c r="K8" s="28" t="s">
        <v>54</v>
      </c>
    </row>
    <row r="9" spans="1:11" x14ac:dyDescent="0.2">
      <c r="B9" t="s">
        <v>25</v>
      </c>
      <c r="C9" s="2">
        <v>4356</v>
      </c>
      <c r="D9" s="2">
        <v>1495</v>
      </c>
      <c r="E9" s="2">
        <v>3867</v>
      </c>
      <c r="F9" s="2">
        <v>4095</v>
      </c>
      <c r="G9" s="2">
        <v>2765</v>
      </c>
      <c r="H9" s="2">
        <v>1561</v>
      </c>
      <c r="I9" s="13">
        <f t="shared" si="0"/>
        <v>18139</v>
      </c>
      <c r="K9" s="28" t="s">
        <v>57</v>
      </c>
    </row>
    <row r="10" spans="1:11" x14ac:dyDescent="0.2">
      <c r="B10" s="15" t="s">
        <v>8</v>
      </c>
      <c r="C10" s="13">
        <f t="shared" ref="C10:H10" si="1">SUM(C8:C9)</f>
        <v>9753</v>
      </c>
      <c r="D10" s="13">
        <f t="shared" si="1"/>
        <v>4460</v>
      </c>
      <c r="E10" s="13">
        <f t="shared" si="1"/>
        <v>9940</v>
      </c>
      <c r="F10" s="13">
        <f t="shared" si="1"/>
        <v>9355</v>
      </c>
      <c r="G10" s="13">
        <f t="shared" si="1"/>
        <v>5829</v>
      </c>
      <c r="H10" s="13">
        <f t="shared" si="1"/>
        <v>5648</v>
      </c>
      <c r="I10" s="13">
        <f t="shared" si="0"/>
        <v>44985</v>
      </c>
    </row>
  </sheetData>
  <mergeCells count="1">
    <mergeCell ref="A1:C1"/>
  </mergeCells>
  <phoneticPr fontId="10" type="noConversion"/>
  <pageMargins left="0.7" right="0.7" top="0.75" bottom="0.75" header="0.3" footer="0.3"/>
  <pageSetup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0"/>
  <sheetViews>
    <sheetView zoomScale="140" zoomScaleNormal="140" workbookViewId="0">
      <selection sqref="A1:B1"/>
    </sheetView>
  </sheetViews>
  <sheetFormatPr baseColWidth="10" defaultColWidth="8.83203125" defaultRowHeight="15" x14ac:dyDescent="0.2"/>
  <cols>
    <col min="1" max="6" width="9.1640625" customWidth="1"/>
  </cols>
  <sheetData>
    <row r="1" spans="1:12" ht="24" x14ac:dyDescent="0.3">
      <c r="A1" s="35" t="s">
        <v>64</v>
      </c>
      <c r="B1" s="35"/>
    </row>
    <row r="3" spans="1:12" ht="16" x14ac:dyDescent="0.2">
      <c r="A3" s="16" t="s">
        <v>43</v>
      </c>
      <c r="L3" s="26" t="s">
        <v>51</v>
      </c>
    </row>
    <row r="4" spans="1:12" x14ac:dyDescent="0.2">
      <c r="A4" t="s">
        <v>44</v>
      </c>
      <c r="L4" s="28" t="s">
        <v>46</v>
      </c>
    </row>
    <row r="5" spans="1:12" x14ac:dyDescent="0.2">
      <c r="L5" s="28" t="s">
        <v>50</v>
      </c>
    </row>
    <row r="6" spans="1:12" x14ac:dyDescent="0.2">
      <c r="B6" s="15" t="s">
        <v>3</v>
      </c>
      <c r="C6" s="11" t="s">
        <v>0</v>
      </c>
      <c r="D6" s="11" t="s">
        <v>1</v>
      </c>
      <c r="E6" s="11" t="s">
        <v>2</v>
      </c>
      <c r="F6" s="11" t="s">
        <v>40</v>
      </c>
      <c r="G6" s="11" t="s">
        <v>8</v>
      </c>
      <c r="L6" s="28" t="s">
        <v>49</v>
      </c>
    </row>
    <row r="7" spans="1:12" x14ac:dyDescent="0.2">
      <c r="B7" t="s">
        <v>8</v>
      </c>
      <c r="C7" s="2">
        <v>15358</v>
      </c>
      <c r="D7" s="2">
        <v>14969</v>
      </c>
      <c r="E7" s="2">
        <v>10177</v>
      </c>
      <c r="F7" s="2">
        <v>9350</v>
      </c>
      <c r="G7" s="2">
        <f>SUM(C7:F7)</f>
        <v>49854</v>
      </c>
      <c r="L7" s="28" t="s">
        <v>47</v>
      </c>
    </row>
    <row r="8" spans="1:12" x14ac:dyDescent="0.2">
      <c r="L8" s="28" t="s">
        <v>48</v>
      </c>
    </row>
    <row r="9" spans="1:12" x14ac:dyDescent="0.2">
      <c r="A9" t="s">
        <v>45</v>
      </c>
      <c r="L9" s="28" t="s">
        <v>67</v>
      </c>
    </row>
    <row r="10" spans="1:12" x14ac:dyDescent="0.2">
      <c r="A10" s="23" t="s">
        <v>63</v>
      </c>
    </row>
  </sheetData>
  <mergeCells count="1">
    <mergeCell ref="A1:B1"/>
  </mergeCells>
  <pageMargins left="0.7" right="0.7" top="0.75" bottom="0.75" header="0.3" footer="0.3"/>
  <pageSetup orientation="portrait" horizontalDpi="4294967294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46"/>
  <sheetViews>
    <sheetView zoomScale="140" zoomScaleNormal="140" workbookViewId="0">
      <selection sqref="A1:B1"/>
    </sheetView>
  </sheetViews>
  <sheetFormatPr baseColWidth="10" defaultColWidth="8.83203125" defaultRowHeight="15" x14ac:dyDescent="0.2"/>
  <cols>
    <col min="1" max="1" width="12.83203125" customWidth="1"/>
    <col min="2" max="5" width="9.1640625" customWidth="1"/>
  </cols>
  <sheetData>
    <row r="1" spans="1:7" ht="24" x14ac:dyDescent="0.3">
      <c r="A1" s="35" t="s">
        <v>65</v>
      </c>
      <c r="B1" s="35"/>
    </row>
    <row r="3" spans="1:7" ht="16" x14ac:dyDescent="0.2">
      <c r="A3" s="16" t="s">
        <v>30</v>
      </c>
      <c r="G3" s="26" t="s">
        <v>51</v>
      </c>
    </row>
    <row r="4" spans="1:7" x14ac:dyDescent="0.2">
      <c r="A4" t="s">
        <v>29</v>
      </c>
      <c r="G4" s="28" t="s">
        <v>62</v>
      </c>
    </row>
    <row r="5" spans="1:7" x14ac:dyDescent="0.2">
      <c r="G5" s="28" t="s">
        <v>58</v>
      </c>
    </row>
    <row r="6" spans="1:7" x14ac:dyDescent="0.2">
      <c r="A6" s="22" t="s">
        <v>23</v>
      </c>
      <c r="B6" s="22" t="s">
        <v>21</v>
      </c>
      <c r="G6" s="28" t="s">
        <v>59</v>
      </c>
    </row>
    <row r="7" spans="1:7" x14ac:dyDescent="0.2">
      <c r="A7" s="1">
        <f>43102+(365*7+2)</f>
        <v>45659</v>
      </c>
      <c r="B7" s="2">
        <v>5000</v>
      </c>
      <c r="G7" s="28" t="s">
        <v>60</v>
      </c>
    </row>
    <row r="8" spans="1:7" x14ac:dyDescent="0.2">
      <c r="A8" s="1">
        <f>43103+(365*7+2)</f>
        <v>45660</v>
      </c>
      <c r="B8" s="2">
        <v>5331.47</v>
      </c>
      <c r="G8" s="28" t="s">
        <v>61</v>
      </c>
    </row>
    <row r="9" spans="1:7" x14ac:dyDescent="0.2">
      <c r="A9" s="1">
        <f>43104+(365*7+2)</f>
        <v>45661</v>
      </c>
      <c r="B9" s="2">
        <v>5653.78</v>
      </c>
    </row>
    <row r="10" spans="1:7" x14ac:dyDescent="0.2">
      <c r="A10" s="1">
        <f>43105+(365*7+2)</f>
        <v>45662</v>
      </c>
      <c r="B10" s="2">
        <v>5958</v>
      </c>
    </row>
    <row r="11" spans="1:7" x14ac:dyDescent="0.2">
      <c r="A11" s="1">
        <f>43108+(365*7+2)</f>
        <v>45665</v>
      </c>
      <c r="B11" s="2">
        <v>6235.72</v>
      </c>
    </row>
    <row r="12" spans="1:7" x14ac:dyDescent="0.2">
      <c r="A12" s="1">
        <f>43109+(365*7+2)</f>
        <v>45666</v>
      </c>
      <c r="B12" s="2">
        <v>6479.26</v>
      </c>
    </row>
    <row r="13" spans="1:7" x14ac:dyDescent="0.2">
      <c r="A13" s="1">
        <f>43110+(365*7+2)</f>
        <v>45667</v>
      </c>
      <c r="B13" s="2">
        <v>6681.89</v>
      </c>
    </row>
    <row r="14" spans="1:7" x14ac:dyDescent="0.2">
      <c r="A14" s="1">
        <f>43111+(365*7+2)</f>
        <v>45668</v>
      </c>
      <c r="B14" s="2">
        <v>6838</v>
      </c>
    </row>
    <row r="15" spans="1:7" x14ac:dyDescent="0.2">
      <c r="A15" s="1">
        <f>43112+(365*7+2)</f>
        <v>45669</v>
      </c>
      <c r="B15" s="2">
        <v>6943.26</v>
      </c>
    </row>
    <row r="16" spans="1:7" x14ac:dyDescent="0.2">
      <c r="A16" s="1">
        <f>43115+(365*7+2)</f>
        <v>45672</v>
      </c>
      <c r="B16" s="2">
        <v>6994.78</v>
      </c>
    </row>
    <row r="17" spans="1:2" x14ac:dyDescent="0.2">
      <c r="A17" s="1">
        <f>43116+(365*7+2)</f>
        <v>45673</v>
      </c>
      <c r="B17" s="2">
        <v>6991.12</v>
      </c>
    </row>
    <row r="18" spans="1:2" x14ac:dyDescent="0.2">
      <c r="A18" s="1">
        <f>43117+(365*7+2)</f>
        <v>45674</v>
      </c>
      <c r="B18" s="2">
        <v>6932.39</v>
      </c>
    </row>
    <row r="19" spans="1:2" x14ac:dyDescent="0.2">
      <c r="A19" s="1">
        <f>43118+(365*7+2)</f>
        <v>45675</v>
      </c>
      <c r="B19" s="2">
        <v>6820.21</v>
      </c>
    </row>
    <row r="20" spans="1:2" x14ac:dyDescent="0.2">
      <c r="A20" s="1">
        <f>43119+(365*7+2)</f>
        <v>45676</v>
      </c>
      <c r="B20" s="2">
        <v>6657.68</v>
      </c>
    </row>
    <row r="21" spans="1:2" x14ac:dyDescent="0.2">
      <c r="A21" s="1">
        <f>43122+(365*7+2)</f>
        <v>45679</v>
      </c>
      <c r="B21" s="2">
        <v>6449.31</v>
      </c>
    </row>
    <row r="22" spans="1:2" x14ac:dyDescent="0.2">
      <c r="A22" s="1">
        <f>43123+(365*7+2)</f>
        <v>45680</v>
      </c>
      <c r="B22" s="2">
        <v>6200.84</v>
      </c>
    </row>
    <row r="23" spans="1:2" x14ac:dyDescent="0.2">
      <c r="A23" s="1">
        <f>43124+(365*7+2)</f>
        <v>45681</v>
      </c>
      <c r="B23" s="2">
        <v>5919.16</v>
      </c>
    </row>
    <row r="24" spans="1:2" x14ac:dyDescent="0.2">
      <c r="A24" s="1">
        <f>43125+(365*7+2)</f>
        <v>45682</v>
      </c>
      <c r="B24" s="2">
        <v>5612.06</v>
      </c>
    </row>
    <row r="25" spans="1:2" x14ac:dyDescent="0.2">
      <c r="A25" s="1">
        <f>43126+(365*7+2)</f>
        <v>45683</v>
      </c>
      <c r="B25" s="2">
        <v>5288.02</v>
      </c>
    </row>
    <row r="26" spans="1:2" x14ac:dyDescent="0.2">
      <c r="A26" s="1">
        <f>43129+(365*7+2)</f>
        <v>45686</v>
      </c>
      <c r="B26" s="2">
        <v>4956.0200000000004</v>
      </c>
    </row>
    <row r="27" spans="1:2" x14ac:dyDescent="0.2">
      <c r="A27" s="1">
        <f>43130+(365*7+2)</f>
        <v>45687</v>
      </c>
      <c r="B27" s="2">
        <v>4625.24</v>
      </c>
    </row>
    <row r="28" spans="1:2" x14ac:dyDescent="0.2">
      <c r="A28" s="1">
        <f>43131+(365*7+2)</f>
        <v>45688</v>
      </c>
      <c r="B28" s="2">
        <v>4304.82</v>
      </c>
    </row>
    <row r="29" spans="1:2" x14ac:dyDescent="0.2">
      <c r="A29" s="1">
        <f>43132+(365*7+2)</f>
        <v>45689</v>
      </c>
      <c r="B29" s="2">
        <v>4003.63</v>
      </c>
    </row>
    <row r="30" spans="1:2" x14ac:dyDescent="0.2">
      <c r="A30" s="1">
        <f>43133+(365*7+2)</f>
        <v>45690</v>
      </c>
      <c r="B30" s="2">
        <v>3730</v>
      </c>
    </row>
    <row r="31" spans="1:2" x14ac:dyDescent="0.2">
      <c r="A31" s="1">
        <f>43136+(365*7+2)</f>
        <v>45693</v>
      </c>
      <c r="B31" s="2">
        <v>3491.5</v>
      </c>
    </row>
    <row r="32" spans="1:2" x14ac:dyDescent="0.2">
      <c r="A32" s="1">
        <f>43137+(365*7+2)</f>
        <v>45694</v>
      </c>
      <c r="B32" s="2">
        <v>3294.72</v>
      </c>
    </row>
    <row r="33" spans="1:2" x14ac:dyDescent="0.2">
      <c r="A33" s="1">
        <f>43138+(365*7+2)</f>
        <v>45695</v>
      </c>
      <c r="B33" s="2">
        <v>3145.11</v>
      </c>
    </row>
    <row r="34" spans="1:2" x14ac:dyDescent="0.2">
      <c r="A34" s="1">
        <f>43139+(365*7+2)</f>
        <v>45696</v>
      </c>
      <c r="B34" s="2">
        <v>3046.81</v>
      </c>
    </row>
    <row r="35" spans="1:2" x14ac:dyDescent="0.2">
      <c r="A35" s="1">
        <f>43140+(365*7+2)</f>
        <v>45697</v>
      </c>
      <c r="B35" s="2">
        <v>3002.53</v>
      </c>
    </row>
    <row r="36" spans="1:2" x14ac:dyDescent="0.2">
      <c r="A36" s="1">
        <f>43143+(365*7+2)</f>
        <v>45700</v>
      </c>
      <c r="B36" s="2">
        <v>3013.5</v>
      </c>
    </row>
    <row r="37" spans="1:2" x14ac:dyDescent="0.2">
      <c r="A37" s="1">
        <f>43144+(365*7+2)</f>
        <v>45701</v>
      </c>
      <c r="B37" s="2">
        <v>3079.41</v>
      </c>
    </row>
    <row r="38" spans="1:2" x14ac:dyDescent="0.2">
      <c r="A38" s="1">
        <f>43145+(365*7+2)</f>
        <v>45702</v>
      </c>
      <c r="B38" s="2">
        <v>3198.45</v>
      </c>
    </row>
    <row r="39" spans="1:2" x14ac:dyDescent="0.2">
      <c r="A39" s="1">
        <f>43146+(365*7+2)</f>
        <v>45703</v>
      </c>
      <c r="B39" s="2">
        <v>3367.32</v>
      </c>
    </row>
    <row r="40" spans="1:2" x14ac:dyDescent="0.2">
      <c r="A40" s="1">
        <f>43147+(365*7+2)</f>
        <v>45704</v>
      </c>
      <c r="B40" s="2">
        <v>3581.35</v>
      </c>
    </row>
    <row r="41" spans="1:2" x14ac:dyDescent="0.2">
      <c r="A41" s="1">
        <f>43150+(365*7+2)</f>
        <v>45707</v>
      </c>
      <c r="B41" s="2">
        <v>3834.62</v>
      </c>
    </row>
    <row r="42" spans="1:2" x14ac:dyDescent="0.2">
      <c r="A42" s="1">
        <f>43151+(365*7+2)</f>
        <v>45708</v>
      </c>
      <c r="B42" s="2">
        <v>4120.12</v>
      </c>
    </row>
    <row r="43" spans="1:2" x14ac:dyDescent="0.2">
      <c r="A43" s="1">
        <f>43152+(365*7+2)</f>
        <v>45709</v>
      </c>
      <c r="B43" s="2">
        <v>4429.96</v>
      </c>
    </row>
    <row r="44" spans="1:2" x14ac:dyDescent="0.2">
      <c r="A44" s="1">
        <f>43153+(365*7+2)</f>
        <v>45710</v>
      </c>
      <c r="B44" s="2">
        <v>4755.57</v>
      </c>
    </row>
    <row r="45" spans="1:2" x14ac:dyDescent="0.2">
      <c r="A45" s="1">
        <f>43154+(365*7+2)</f>
        <v>45711</v>
      </c>
      <c r="B45" s="2">
        <v>5087.9399999999996</v>
      </c>
    </row>
    <row r="46" spans="1:2" x14ac:dyDescent="0.2">
      <c r="A46" s="1"/>
    </row>
  </sheetData>
  <mergeCells count="1">
    <mergeCell ref="A1:B1"/>
  </mergeCells>
  <pageMargins left="0.7" right="0.7" top="0.75" bottom="0.75" header="0.3" footer="0.3"/>
  <pageSetup orientation="portrait" horizontalDpi="4294967294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1"/>
  <sheetViews>
    <sheetView workbookViewId="0">
      <selection sqref="A1:C1"/>
    </sheetView>
  </sheetViews>
  <sheetFormatPr baseColWidth="10" defaultColWidth="9.1640625" defaultRowHeight="15" x14ac:dyDescent="0.2"/>
  <sheetData>
    <row r="1" spans="1:3" ht="24" x14ac:dyDescent="0.3">
      <c r="A1" s="35" t="s">
        <v>66</v>
      </c>
      <c r="B1" s="35"/>
      <c r="C1" s="35"/>
    </row>
  </sheetData>
  <mergeCells count="1">
    <mergeCell ref="A1:C1"/>
  </mergeCells>
  <pageMargins left="0.7" right="0.7" top="0.75" bottom="0.75" header="0.3" footer="0.3"/>
  <pageSetup scale="74" orientation="landscape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1"/>
  <sheetViews>
    <sheetView zoomScale="120" zoomScaleNormal="120" workbookViewId="0">
      <selection sqref="A1:B1"/>
    </sheetView>
  </sheetViews>
  <sheetFormatPr baseColWidth="10" defaultColWidth="8.83203125" defaultRowHeight="15" x14ac:dyDescent="0.2"/>
  <cols>
    <col min="2" max="5" width="12.83203125" customWidth="1"/>
  </cols>
  <sheetData>
    <row r="1" spans="1:6" ht="24" x14ac:dyDescent="0.3">
      <c r="A1" s="35" t="s">
        <v>33</v>
      </c>
      <c r="B1" s="35"/>
    </row>
    <row r="4" spans="1:6" ht="16" x14ac:dyDescent="0.2">
      <c r="A4" s="16" t="s">
        <v>28</v>
      </c>
    </row>
    <row r="5" spans="1:6" x14ac:dyDescent="0.2">
      <c r="A5" t="s">
        <v>35</v>
      </c>
    </row>
    <row r="7" spans="1:6" x14ac:dyDescent="0.2">
      <c r="B7" s="15" t="s">
        <v>4</v>
      </c>
      <c r="C7" s="11" t="s">
        <v>0</v>
      </c>
      <c r="D7" s="11" t="s">
        <v>1</v>
      </c>
      <c r="E7" s="11" t="s">
        <v>2</v>
      </c>
      <c r="F7" s="11" t="s">
        <v>8</v>
      </c>
    </row>
    <row r="8" spans="1:6" x14ac:dyDescent="0.2">
      <c r="B8" t="s">
        <v>5</v>
      </c>
      <c r="C8" s="2">
        <v>1042</v>
      </c>
      <c r="D8" s="2">
        <v>1088</v>
      </c>
      <c r="E8" s="2">
        <v>1368</v>
      </c>
      <c r="F8" s="13">
        <v>3498</v>
      </c>
    </row>
    <row r="9" spans="1:6" x14ac:dyDescent="0.2">
      <c r="B9" t="s">
        <v>6</v>
      </c>
      <c r="C9" s="2">
        <v>779</v>
      </c>
      <c r="D9" s="2">
        <v>2471</v>
      </c>
      <c r="E9" s="2">
        <v>2440</v>
      </c>
      <c r="F9" s="13">
        <v>5690</v>
      </c>
    </row>
    <row r="10" spans="1:6" x14ac:dyDescent="0.2">
      <c r="B10" t="s">
        <v>7</v>
      </c>
      <c r="C10" s="2">
        <v>1360</v>
      </c>
      <c r="D10" s="2">
        <v>840</v>
      </c>
      <c r="E10" s="2">
        <v>2994</v>
      </c>
      <c r="F10" s="13">
        <v>5194</v>
      </c>
    </row>
    <row r="11" spans="1:6" x14ac:dyDescent="0.2">
      <c r="B11" s="15" t="s">
        <v>8</v>
      </c>
      <c r="C11" s="13">
        <v>3181</v>
      </c>
      <c r="D11" s="13">
        <v>4399</v>
      </c>
      <c r="E11" s="13">
        <v>6802</v>
      </c>
      <c r="F11" s="13">
        <v>14382</v>
      </c>
    </row>
  </sheetData>
  <mergeCells count="1">
    <mergeCell ref="A1:B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4"/>
  <sheetViews>
    <sheetView workbookViewId="0">
      <selection sqref="A1:D1"/>
    </sheetView>
  </sheetViews>
  <sheetFormatPr baseColWidth="10" defaultColWidth="8.83203125" defaultRowHeight="15" x14ac:dyDescent="0.2"/>
  <sheetData>
    <row r="1" spans="1:4" ht="24" x14ac:dyDescent="0.3">
      <c r="A1" s="35" t="s">
        <v>34</v>
      </c>
      <c r="B1" s="35"/>
      <c r="C1" s="35"/>
      <c r="D1" s="35"/>
    </row>
    <row r="4" spans="1:4" ht="16" x14ac:dyDescent="0.2">
      <c r="A4" s="16" t="s">
        <v>28</v>
      </c>
    </row>
  </sheetData>
  <mergeCells count="1">
    <mergeCell ref="A1:D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Intro</vt:lpstr>
      <vt:lpstr>Column Chart 1</vt:lpstr>
      <vt:lpstr>Column Chart 2</vt:lpstr>
      <vt:lpstr>Pie Chart</vt:lpstr>
      <vt:lpstr>Line Chart</vt:lpstr>
      <vt:lpstr>Solutions</vt:lpstr>
      <vt:lpstr>Homework</vt:lpstr>
      <vt:lpstr>HW Solutions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 Malloy</dc:creator>
  <cp:lastModifiedBy>Rich Malloy</cp:lastModifiedBy>
  <cp:lastPrinted>2019-07-15T20:42:18Z</cp:lastPrinted>
  <dcterms:created xsi:type="dcterms:W3CDTF">2018-06-25T17:11:19Z</dcterms:created>
  <dcterms:modified xsi:type="dcterms:W3CDTF">2025-03-21T01:46:34Z</dcterms:modified>
</cp:coreProperties>
</file>