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/Dropbox/NCC/Extended Studies/Excel Beginner/Session 4/"/>
    </mc:Choice>
  </mc:AlternateContent>
  <xr:revisionPtr revIDLastSave="0" documentId="13_ncr:1_{2DCD0E08-674B-D446-AA61-8D6922AD6B1E}" xr6:coauthVersionLast="47" xr6:coauthVersionMax="47" xr10:uidLastSave="{00000000-0000-0000-0000-000000000000}"/>
  <bookViews>
    <workbookView xWindow="12760" yWindow="1160" windowWidth="21500" windowHeight="16500" xr2:uid="{00000000-000D-0000-FFFF-FFFF00000000}"/>
  </bookViews>
  <sheets>
    <sheet name="Intro" sheetId="18" r:id="rId1"/>
    <sheet name="Review" sheetId="8" r:id="rId2"/>
    <sheet name="COUNTIF" sheetId="21" r:id="rId3"/>
    <sheet name="SUMIF" sheetId="22" r:id="rId4"/>
    <sheet name="Names" sheetId="23" r:id="rId5"/>
    <sheet name="1Q Summary" sheetId="16" r:id="rId6"/>
    <sheet name="Jan" sheetId="12" r:id="rId7"/>
    <sheet name="Feb" sheetId="13" r:id="rId8"/>
    <sheet name="Mar" sheetId="14" r:id="rId9"/>
    <sheet name="Charts" sheetId="4" r:id="rId10"/>
    <sheet name="Text" sheetId="17" r:id="rId11"/>
    <sheet name="Homework1" sheetId="19" r:id="rId12"/>
    <sheet name="Homework2" sheetId="20" r:id="rId13"/>
    <sheet name="Next" sheetId="24" r:id="rId14"/>
  </sheets>
  <externalReferences>
    <externalReference r:id="rId15"/>
  </externalReferences>
  <definedNames>
    <definedName name="_xlnm._FilterDatabase" localSheetId="1" hidden="1">Review!$C$34:$F$39</definedName>
    <definedName name="Amounts">Names!$E$11:$E$30</definedName>
    <definedName name="BonusRate">Names!$E$1</definedName>
    <definedName name="Categories2">[1]!ExpBudget2[Category]</definedName>
    <definedName name="Lookup1">#REF!</definedName>
    <definedName name="Products">Names!$D$11:$D$30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3" l="1"/>
  <c r="D5" i="23"/>
  <c r="E5" i="23"/>
  <c r="C6" i="23"/>
  <c r="D6" i="23"/>
  <c r="E6" i="23"/>
  <c r="C7" i="23"/>
  <c r="D7" i="23"/>
  <c r="E7" i="23"/>
  <c r="E4" i="23"/>
  <c r="D4" i="23"/>
  <c r="D8" i="23" s="1"/>
  <c r="C4" i="23"/>
  <c r="C8" i="23" s="1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11" i="23"/>
  <c r="C5" i="22"/>
  <c r="D5" i="22"/>
  <c r="C6" i="22"/>
  <c r="D6" i="22"/>
  <c r="C7" i="22"/>
  <c r="D7" i="22"/>
  <c r="D4" i="22"/>
  <c r="C4" i="22"/>
  <c r="C8" i="22" s="1"/>
  <c r="C5" i="21"/>
  <c r="C6" i="21"/>
  <c r="C7" i="21"/>
  <c r="C4" i="21"/>
  <c r="C8" i="21" s="1"/>
  <c r="B28" i="19"/>
  <c r="H8" i="19"/>
  <c r="I8" i="19"/>
  <c r="J8" i="19"/>
  <c r="H9" i="19"/>
  <c r="I9" i="19"/>
  <c r="J9" i="19"/>
  <c r="J7" i="19"/>
  <c r="I7" i="19"/>
  <c r="H7" i="19"/>
  <c r="D9" i="20"/>
  <c r="C9" i="20"/>
  <c r="B9" i="20"/>
  <c r="E8" i="20"/>
  <c r="B30" i="19" s="1"/>
  <c r="E7" i="20"/>
  <c r="B29" i="19" s="1"/>
  <c r="E6" i="20"/>
  <c r="E5" i="20"/>
  <c r="B27" i="19" s="1"/>
  <c r="E4" i="20"/>
  <c r="B26" i="19" s="1"/>
  <c r="B31" i="19" l="1"/>
  <c r="E9" i="20"/>
  <c r="C41" i="17"/>
  <c r="C42" i="17"/>
  <c r="B15" i="17"/>
  <c r="C15" i="17"/>
  <c r="D15" i="17"/>
  <c r="B16" i="17"/>
  <c r="C16" i="17"/>
  <c r="D16" i="17"/>
  <c r="B17" i="17"/>
  <c r="C17" i="17"/>
  <c r="D17" i="17"/>
  <c r="C28" i="17"/>
  <c r="D28" i="17"/>
  <c r="C29" i="17"/>
  <c r="D29" i="17"/>
  <c r="C30" i="17"/>
  <c r="D30" i="17"/>
  <c r="B30" i="17"/>
  <c r="B29" i="17"/>
  <c r="B28" i="17"/>
  <c r="C40" i="17"/>
  <c r="B13" i="14" l="1"/>
  <c r="B8" i="16" s="1"/>
  <c r="B13" i="13"/>
  <c r="B7" i="16" s="1"/>
  <c r="B13" i="12"/>
  <c r="B6" i="16" s="1"/>
  <c r="C13" i="14"/>
  <c r="C8" i="16" s="1"/>
  <c r="C13" i="13"/>
  <c r="C13" i="12"/>
  <c r="C6" i="16" s="1"/>
  <c r="D13" i="14"/>
  <c r="D8" i="16" s="1"/>
  <c r="D13" i="13"/>
  <c r="D7" i="16" s="1"/>
  <c r="D13" i="12"/>
  <c r="E13" i="14"/>
  <c r="E8" i="16" s="1"/>
  <c r="E13" i="13"/>
  <c r="E7" i="16" s="1"/>
  <c r="E13" i="12"/>
  <c r="E6" i="16" s="1"/>
  <c r="F6" i="14"/>
  <c r="F6" i="13"/>
  <c r="F6" i="12"/>
  <c r="F7" i="14"/>
  <c r="F7" i="13"/>
  <c r="F7" i="12"/>
  <c r="F8" i="14"/>
  <c r="F8" i="13"/>
  <c r="F8" i="12"/>
  <c r="F9" i="14"/>
  <c r="F9" i="13"/>
  <c r="F9" i="12"/>
  <c r="F10" i="14"/>
  <c r="F10" i="13"/>
  <c r="F10" i="12"/>
  <c r="F11" i="14"/>
  <c r="F11" i="13"/>
  <c r="F11" i="12"/>
  <c r="F12" i="14"/>
  <c r="F12" i="13"/>
  <c r="F12" i="12"/>
  <c r="E9" i="16" l="1"/>
  <c r="B9" i="16"/>
  <c r="F8" i="16"/>
  <c r="F13" i="14"/>
  <c r="F13" i="12"/>
  <c r="F13" i="13"/>
  <c r="C7" i="16"/>
  <c r="C9" i="16" s="1"/>
  <c r="D6" i="16"/>
  <c r="D14" i="4"/>
  <c r="C14" i="4"/>
  <c r="B14" i="4"/>
  <c r="E13" i="4"/>
  <c r="E12" i="4"/>
  <c r="E11" i="4"/>
  <c r="E10" i="4"/>
  <c r="F7" i="16" l="1"/>
  <c r="E14" i="4"/>
  <c r="F6" i="16"/>
  <c r="D9" i="16"/>
  <c r="F9" i="16" s="1"/>
</calcChain>
</file>

<file path=xl/sharedStrings.xml><?xml version="1.0" encoding="utf-8"?>
<sst xmlns="http://schemas.openxmlformats.org/spreadsheetml/2006/main" count="569" uniqueCount="227">
  <si>
    <t>Salesperson</t>
  </si>
  <si>
    <t>Amy Adams</t>
  </si>
  <si>
    <t>Ben Barnes</t>
  </si>
  <si>
    <t>Dan Dixon</t>
  </si>
  <si>
    <t>Product</t>
  </si>
  <si>
    <t>Amount</t>
  </si>
  <si>
    <t>Date</t>
  </si>
  <si>
    <t>Customer</t>
  </si>
  <si>
    <t>Atkins</t>
  </si>
  <si>
    <t>Dean</t>
  </si>
  <si>
    <t>Gomez</t>
  </si>
  <si>
    <t>Hanson</t>
  </si>
  <si>
    <t>Ibanez</t>
  </si>
  <si>
    <t>Kane</t>
  </si>
  <si>
    <t>Lewis</t>
  </si>
  <si>
    <t>Bonus</t>
  </si>
  <si>
    <t>Total</t>
  </si>
  <si>
    <t>Apr</t>
  </si>
  <si>
    <t>May</t>
  </si>
  <si>
    <t>Jun</t>
  </si>
  <si>
    <t>Products</t>
  </si>
  <si>
    <t>Years</t>
  </si>
  <si>
    <t>North</t>
  </si>
  <si>
    <t>Sales</t>
  </si>
  <si>
    <t>South</t>
  </si>
  <si>
    <t>Brown</t>
  </si>
  <si>
    <t>Jennings</t>
  </si>
  <si>
    <t>Pugh</t>
  </si>
  <si>
    <t>Day</t>
  </si>
  <si>
    <t>Lettuce</t>
  </si>
  <si>
    <t>Broccoli</t>
  </si>
  <si>
    <t>Radishes</t>
  </si>
  <si>
    <t>Carrots</t>
  </si>
  <si>
    <t>Use Flash Fill to change each customer name to the format: Last, First</t>
  </si>
  <si>
    <t>Sort the following table by the salesperson name, alphabetically:</t>
  </si>
  <si>
    <t>Region</t>
  </si>
  <si>
    <t>NY</t>
  </si>
  <si>
    <t>CT</t>
  </si>
  <si>
    <r>
      <t xml:space="preserve">Sort the following table by </t>
    </r>
    <r>
      <rPr>
        <b/>
        <sz val="12"/>
        <color indexed="8"/>
        <rFont val="Times New Roman"/>
        <family val="1"/>
      </rPr>
      <t>Division</t>
    </r>
    <r>
      <rPr>
        <sz val="12"/>
        <color indexed="8"/>
        <rFont val="Times New Roman"/>
        <family val="1"/>
      </rPr>
      <t xml:space="preserve"> (alphabetically) and by </t>
    </r>
    <r>
      <rPr>
        <b/>
        <sz val="12"/>
        <color indexed="8"/>
        <rFont val="Times New Roman"/>
        <family val="1"/>
      </rPr>
      <t>Bonus</t>
    </r>
    <r>
      <rPr>
        <sz val="12"/>
        <color indexed="8"/>
        <rFont val="Times New Roman"/>
        <family val="1"/>
      </rPr>
      <t xml:space="preserve"> (in decreasing order):</t>
    </r>
  </si>
  <si>
    <t>Employee</t>
  </si>
  <si>
    <t>Division</t>
  </si>
  <si>
    <t>Dept.</t>
  </si>
  <si>
    <t>HR</t>
  </si>
  <si>
    <t>Service</t>
  </si>
  <si>
    <t>Finance</t>
  </si>
  <si>
    <r>
      <t xml:space="preserve">Filter the following table so that only the </t>
    </r>
    <r>
      <rPr>
        <b/>
        <sz val="11"/>
        <color theme="1"/>
        <rFont val="Calibri Light"/>
        <family val="2"/>
        <scheme val="major"/>
      </rPr>
      <t>NY</t>
    </r>
    <r>
      <rPr>
        <sz val="12"/>
        <color theme="1"/>
        <rFont val="Times New Roman"/>
        <family val="1"/>
      </rPr>
      <t xml:space="preserve"> salespeople are shown:</t>
    </r>
  </si>
  <si>
    <t>East</t>
  </si>
  <si>
    <t>West</t>
  </si>
  <si>
    <r>
      <t>In the chart below, use Data Labels to label each slice with the name of its Region (Category)</t>
    </r>
    <r>
      <rPr>
        <sz val="12"/>
        <color indexed="8"/>
        <rFont val="Times New Roman"/>
        <family val="2"/>
      </rPr>
      <t>.</t>
    </r>
  </si>
  <si>
    <r>
      <t xml:space="preserve">In the chart below, change the Format of the blue (North) slice so that its </t>
    </r>
    <r>
      <rPr>
        <b/>
        <sz val="11"/>
        <color theme="1"/>
        <rFont val="Calibri Light"/>
        <family val="2"/>
        <scheme val="major"/>
      </rPr>
      <t>Fill</t>
    </r>
    <r>
      <rPr>
        <sz val="12"/>
        <color theme="1"/>
        <rFont val="Calibri"/>
        <family val="2"/>
        <scheme val="minor"/>
      </rPr>
      <t xml:space="preserve"> color is </t>
    </r>
    <r>
      <rPr>
        <b/>
        <sz val="11"/>
        <color theme="1"/>
        <rFont val="Calibri Light"/>
        <family val="2"/>
        <scheme val="major"/>
      </rPr>
      <t/>
    </r>
  </si>
  <si>
    <t>Collins</t>
  </si>
  <si>
    <t>Perkins</t>
  </si>
  <si>
    <t>Person</t>
  </si>
  <si>
    <t>Clijsters</t>
  </si>
  <si>
    <t>Myskina</t>
  </si>
  <si>
    <t>Ivanovic</t>
  </si>
  <si>
    <t>King</t>
  </si>
  <si>
    <t>Sharp</t>
  </si>
  <si>
    <t>Moyers</t>
  </si>
  <si>
    <r>
      <t xml:space="preserve"> </t>
    </r>
    <r>
      <rPr>
        <b/>
        <sz val="11"/>
        <color theme="1"/>
        <rFont val="Calibri Light"/>
        <family val="2"/>
        <scheme val="major"/>
      </rPr>
      <t>Green Accent 6</t>
    </r>
    <r>
      <rPr>
        <sz val="12"/>
        <color theme="1"/>
        <rFont val="Calibri"/>
        <family val="2"/>
        <scheme val="minor"/>
      </rPr>
      <t>.</t>
    </r>
  </si>
  <si>
    <t>Named Ranges</t>
  </si>
  <si>
    <t>Average</t>
  </si>
  <si>
    <t>Count</t>
  </si>
  <si>
    <t>Allen</t>
  </si>
  <si>
    <t>Flores</t>
  </si>
  <si>
    <t>Foster</t>
  </si>
  <si>
    <t>Evans</t>
  </si>
  <si>
    <t>Barnes</t>
  </si>
  <si>
    <t>Johnson</t>
  </si>
  <si>
    <t>Green</t>
  </si>
  <si>
    <t>Cooper</t>
  </si>
  <si>
    <t>Bonus Rate:</t>
  </si>
  <si>
    <t>Apple Store: Stamford Mall</t>
  </si>
  <si>
    <t>Sales of Targeted Mobile Devices</t>
  </si>
  <si>
    <t>January</t>
  </si>
  <si>
    <t>iPhone 8</t>
  </si>
  <si>
    <t>iPhone X</t>
  </si>
  <si>
    <t>iPad</t>
  </si>
  <si>
    <t>iPad mini 4</t>
  </si>
  <si>
    <t>Burke</t>
  </si>
  <si>
    <t>Chon</t>
  </si>
  <si>
    <t>Clarke</t>
  </si>
  <si>
    <t>Greene</t>
  </si>
  <si>
    <t>Pattinson</t>
  </si>
  <si>
    <t>Serratos</t>
  </si>
  <si>
    <t>Stewart</t>
  </si>
  <si>
    <t>Data as of:</t>
  </si>
  <si>
    <t>Edited by:</t>
  </si>
  <si>
    <t>Note: This is not real data.</t>
  </si>
  <si>
    <t>February</t>
  </si>
  <si>
    <t>March</t>
  </si>
  <si>
    <t>Ann Lewis</t>
  </si>
  <si>
    <t>Jay Jones</t>
  </si>
  <si>
    <t>Pete Pogue</t>
  </si>
  <si>
    <t>Carl Cox</t>
  </si>
  <si>
    <t>Pat Perez</t>
  </si>
  <si>
    <t>First Last</t>
  </si>
  <si>
    <t>Last, First</t>
  </si>
  <si>
    <t>Lewis, Ann</t>
  </si>
  <si>
    <t>Jones, Jay</t>
  </si>
  <si>
    <t>Pogue, Pete</t>
  </si>
  <si>
    <t>Cox, Carl</t>
  </si>
  <si>
    <t>Perez, Pat</t>
  </si>
  <si>
    <t>1)</t>
  </si>
  <si>
    <t>2)</t>
  </si>
  <si>
    <t>3)</t>
  </si>
  <si>
    <t>4)</t>
  </si>
  <si>
    <t>5)</t>
  </si>
  <si>
    <t>6)</t>
  </si>
  <si>
    <t>Do these 7 tasks:</t>
  </si>
  <si>
    <t>Carla Cole</t>
  </si>
  <si>
    <t>Datecode</t>
  </si>
  <si>
    <t>20180123</t>
  </si>
  <si>
    <t>Year</t>
  </si>
  <si>
    <t>Month</t>
  </si>
  <si>
    <t>Review skills from last session</t>
  </si>
  <si>
    <t>SUMIF</t>
  </si>
  <si>
    <t>Names</t>
  </si>
  <si>
    <t>Apply names to cells and cell ranges</t>
  </si>
  <si>
    <t>Sales results for Jan, Feb, and Mar, respectively</t>
  </si>
  <si>
    <t>Edit and format these sheets</t>
  </si>
  <si>
    <t>And create a 1Q Summary sheet</t>
  </si>
  <si>
    <t>Rich Malloy, 203-862-9411, rmalloy@norwalk.edu</t>
  </si>
  <si>
    <t>First Quarter</t>
  </si>
  <si>
    <t>Trend</t>
  </si>
  <si>
    <t>www.apple.com</t>
  </si>
  <si>
    <t>Test case</t>
  </si>
  <si>
    <t>Last</t>
  </si>
  <si>
    <t>First</t>
  </si>
  <si>
    <t>Smith</t>
  </si>
  <si>
    <t>Laura</t>
  </si>
  <si>
    <t>Text Functions</t>
  </si>
  <si>
    <t>LEFT, RIGHT, MID</t>
  </si>
  <si>
    <t>Examples:</t>
  </si>
  <si>
    <r>
      <t xml:space="preserve">Get the leftmost  2 characters: </t>
    </r>
    <r>
      <rPr>
        <b/>
        <sz val="11"/>
        <color theme="1"/>
        <rFont val="Calibri"/>
        <family val="2"/>
        <scheme val="minor"/>
      </rPr>
      <t>=LEFT("Test",2)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scheme val="minor"/>
      </rPr>
      <t xml:space="preserve"> "Te"</t>
    </r>
  </si>
  <si>
    <r>
      <t xml:space="preserve">Get the rightmost  2 characters: </t>
    </r>
    <r>
      <rPr>
        <b/>
        <sz val="11"/>
        <color theme="1"/>
        <rFont val="Calibri"/>
        <family val="2"/>
        <scheme val="minor"/>
      </rPr>
      <t>=RIGHT("Test",2)</t>
    </r>
    <r>
      <rPr>
        <sz val="11"/>
        <color theme="1"/>
        <rFont val="Calibri"/>
        <family val="2"/>
        <scheme val="minor"/>
      </rPr>
      <t xml:space="preserve"> → "st"</t>
    </r>
  </si>
  <si>
    <r>
      <t xml:space="preserve">Get 1 character starting at the 2nd position: </t>
    </r>
    <r>
      <rPr>
        <b/>
        <sz val="11"/>
        <color theme="1"/>
        <rFont val="Calibri"/>
        <family val="2"/>
        <scheme val="minor"/>
      </rPr>
      <t>=MID("Test",2,1</t>
    </r>
    <r>
      <rPr>
        <sz val="11"/>
        <color theme="1"/>
        <rFont val="Calibri"/>
        <family val="2"/>
        <scheme val="minor"/>
      </rPr>
      <t>) → "e"</t>
    </r>
  </si>
  <si>
    <t>UPPER, LOWER, PROPER</t>
  </si>
  <si>
    <r>
      <t xml:space="preserve">Capitalize all characters: </t>
    </r>
    <r>
      <rPr>
        <b/>
        <sz val="11"/>
        <color theme="1"/>
        <rFont val="Calibri"/>
        <family val="2"/>
        <scheme val="minor"/>
      </rPr>
      <t>=UPPER("Test)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scheme val="minor"/>
      </rPr>
      <t xml:space="preserve"> "TEST"</t>
    </r>
  </si>
  <si>
    <r>
      <t xml:space="preserve">Set all characters as lower case: </t>
    </r>
    <r>
      <rPr>
        <b/>
        <sz val="11"/>
        <color theme="1"/>
        <rFont val="Calibri"/>
        <family val="2"/>
        <scheme val="minor"/>
      </rPr>
      <t>=LOWER("Test")</t>
    </r>
    <r>
      <rPr>
        <sz val="11"/>
        <color theme="1"/>
        <rFont val="Calibri"/>
        <family val="2"/>
        <scheme val="minor"/>
      </rPr>
      <t xml:space="preserve"> → "test"</t>
    </r>
  </si>
  <si>
    <r>
      <t xml:space="preserve">Capitalize the first letter of each word: </t>
    </r>
    <r>
      <rPr>
        <b/>
        <sz val="11"/>
        <color theme="1"/>
        <rFont val="Calibri"/>
        <family val="2"/>
        <scheme val="minor"/>
      </rPr>
      <t>=PROPER("test"</t>
    </r>
    <r>
      <rPr>
        <sz val="11"/>
        <color theme="1"/>
        <rFont val="Calibri"/>
        <family val="2"/>
        <scheme val="minor"/>
      </rPr>
      <t>) → "Test"</t>
    </r>
  </si>
  <si>
    <t>ALL CAPS</t>
  </si>
  <si>
    <t>lower case</t>
  </si>
  <si>
    <t>Initial Caps</t>
  </si>
  <si>
    <t>Create formulas in the yellow cells to format the green cell text as suggested</t>
  </si>
  <si>
    <t>Ed ames</t>
  </si>
  <si>
    <t>big Ben</t>
  </si>
  <si>
    <t>CONCATENATE - Join text together</t>
  </si>
  <si>
    <t>In the yellow cells, join the first and last names, separated by a space:</t>
  </si>
  <si>
    <t>Full Name</t>
  </si>
  <si>
    <t>Jones</t>
  </si>
  <si>
    <t>Garcia</t>
  </si>
  <si>
    <t>Ed</t>
  </si>
  <si>
    <t>Bill</t>
  </si>
  <si>
    <r>
      <t xml:space="preserve">Join strings together: </t>
    </r>
    <r>
      <rPr>
        <b/>
        <sz val="11"/>
        <color theme="1"/>
        <rFont val="Calibri"/>
        <family val="2"/>
        <scheme val="minor"/>
      </rPr>
      <t>= "Test" &amp; "ing"</t>
    </r>
    <r>
      <rPr>
        <sz val="11"/>
        <color theme="1"/>
        <rFont val="Calibri"/>
        <family val="2"/>
        <scheme val="minor"/>
      </rPr>
      <t xml:space="preserve"> → "Testing"</t>
    </r>
  </si>
  <si>
    <r>
      <t xml:space="preserve">Join with a space between:  </t>
    </r>
    <r>
      <rPr>
        <b/>
        <sz val="11"/>
        <color theme="1"/>
        <rFont val="Calibri"/>
        <family val="2"/>
        <scheme val="minor"/>
      </rPr>
      <t>= "Test" &amp; " " &amp; "case"</t>
    </r>
    <r>
      <rPr>
        <sz val="11"/>
        <color theme="1"/>
        <rFont val="Calibri"/>
        <family val="2"/>
        <scheme val="minor"/>
      </rPr>
      <t xml:space="preserve"> → "Test case"</t>
    </r>
  </si>
  <si>
    <t>Most functions work with numbers.</t>
  </si>
  <si>
    <t>There are also a number of functions that work with text.</t>
  </si>
  <si>
    <t>Text is sometimes called text strings, as in strings of characters.</t>
  </si>
  <si>
    <t xml:space="preserve">Use a text function to get the year, day and month from the textcodes </t>
  </si>
  <si>
    <t>20180115</t>
  </si>
  <si>
    <t>20180218</t>
  </si>
  <si>
    <r>
      <rPr>
        <i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You can also join text together with the ampersand (&amp;) operator</t>
    </r>
  </si>
  <si>
    <t>Fix the chart at the right to include the data for Dan Dixon.</t>
  </si>
  <si>
    <t>Add a Series to a Chart</t>
  </si>
  <si>
    <t>Add an Image to a Chart</t>
  </si>
  <si>
    <t>Insert the logo on the chart.</t>
  </si>
  <si>
    <t>Download a logo from the Internet.</t>
  </si>
  <si>
    <t>Adjust the size of the image as desired.</t>
  </si>
  <si>
    <t>Adjust the position as desired.</t>
  </si>
  <si>
    <t>Remove Background, if needed.</t>
  </si>
  <si>
    <t>Adjust the Properties of an Object</t>
  </si>
  <si>
    <t>Set the Chart so that it will not move or size with the cells.</t>
  </si>
  <si>
    <t>Add Alt Text to an Object</t>
  </si>
  <si>
    <t>Alt Text provides information to people who cannot see the worksheet.</t>
  </si>
  <si>
    <r>
      <t xml:space="preserve">Add Alt Text to the chart saying: </t>
    </r>
    <r>
      <rPr>
        <b/>
        <sz val="11"/>
        <color theme="1"/>
        <rFont val="Calibri"/>
        <family val="2"/>
        <scheme val="minor"/>
      </rPr>
      <t>A chart show second quarter sales results.</t>
    </r>
  </si>
  <si>
    <t>Additional Chart Skills</t>
  </si>
  <si>
    <t>Charts</t>
  </si>
  <si>
    <t>Practice additional Chart skills</t>
  </si>
  <si>
    <t>Text</t>
  </si>
  <si>
    <t>Microsoft Excel 2016</t>
  </si>
  <si>
    <t>Session 4 Workbook</t>
  </si>
  <si>
    <t>Rich Malloy</t>
  </si>
  <si>
    <t>Tech Help Today</t>
  </si>
  <si>
    <t>www.techhelptoday.com</t>
  </si>
  <si>
    <t>Review:</t>
  </si>
  <si>
    <t>COUNTIF</t>
  </si>
  <si>
    <t>Apply the COUNTIF function to count the number of transactions for each salesperson</t>
  </si>
  <si>
    <t>Apply the powerful SUMIF and AVERAGEIF functions</t>
  </si>
  <si>
    <t>Use the names in formulas and functions</t>
  </si>
  <si>
    <t>Sheet1, Sheet2, and Sheet3</t>
  </si>
  <si>
    <t>Practice using Text functions to manipulate text</t>
  </si>
  <si>
    <t>Homework:</t>
  </si>
  <si>
    <t>Perform the tasks indicated on the Homework worksheet</t>
  </si>
  <si>
    <r>
      <t xml:space="preserve">For solutions, see: </t>
    </r>
    <r>
      <rPr>
        <b/>
        <sz val="11"/>
        <color theme="8"/>
        <rFont val="Calibri"/>
        <family val="2"/>
        <scheme val="minor"/>
      </rPr>
      <t>EX04-Session-4-Workbook-(Solutions).xlsx</t>
    </r>
  </si>
  <si>
    <t>Jan</t>
  </si>
  <si>
    <t>Feb</t>
  </si>
  <si>
    <t>Mar</t>
  </si>
  <si>
    <r>
      <t xml:space="preserve">Change the Chart Title to </t>
    </r>
    <r>
      <rPr>
        <b/>
        <sz val="11"/>
        <color theme="1"/>
        <rFont val="Calibri"/>
        <family val="2"/>
        <scheme val="minor"/>
      </rPr>
      <t>2nd Q Sales</t>
    </r>
  </si>
  <si>
    <r>
      <t xml:space="preserve">Add an Axis Title to the Vertical Axis: </t>
    </r>
    <r>
      <rPr>
        <b/>
        <sz val="11"/>
        <color theme="1"/>
        <rFont val="Calibri"/>
        <family val="2"/>
        <scheme val="minor"/>
      </rPr>
      <t>Millions $</t>
    </r>
  </si>
  <si>
    <t>Join text strings together: = CONCAT("Test", "ing") → "Testing"</t>
  </si>
  <si>
    <t>Join with a space between:  = CONCAT("Test", " ", "case") → "Test case"</t>
  </si>
  <si>
    <t>Homework - 1</t>
  </si>
  <si>
    <t>Conditional Functions</t>
  </si>
  <si>
    <t>For each product, count up the number of transactions, add up the total sales, and calculate the average amount for each transaction</t>
  </si>
  <si>
    <t>Carla Cox</t>
  </si>
  <si>
    <t>Bauer</t>
  </si>
  <si>
    <t>Apples</t>
  </si>
  <si>
    <t>Cherries</t>
  </si>
  <si>
    <t>Bananas</t>
  </si>
  <si>
    <t>Ed Ewing</t>
  </si>
  <si>
    <t>Conway</t>
  </si>
  <si>
    <t>Dan D. Dixon</t>
  </si>
  <si>
    <t>Linking Worksheets</t>
  </si>
  <si>
    <t>Create formulas in the yellow cells that would link to the appropriate cells in the Homework2 worksheet:</t>
  </si>
  <si>
    <t>Total Sales by Salesperson</t>
  </si>
  <si>
    <t>Grand  Total</t>
  </si>
  <si>
    <t>Fruit Sales for January</t>
  </si>
  <si>
    <t>The COUNTIF Function</t>
  </si>
  <si>
    <t>The COUNTIF and SUMIF Functions</t>
  </si>
  <si>
    <t>Total Sales</t>
  </si>
  <si>
    <t>Copyright 2021, Tech Help Today LLC</t>
  </si>
  <si>
    <t>Apple Store: The SONO Collection Mall</t>
  </si>
  <si>
    <t>Solutions</t>
  </si>
  <si>
    <r>
      <t xml:space="preserve">Review - </t>
    </r>
    <r>
      <rPr>
        <b/>
        <sz val="18"/>
        <color rgb="FFFF0000"/>
        <rFont val="Calibri Light (Headings)"/>
      </rPr>
      <t>Solutions</t>
    </r>
  </si>
  <si>
    <r>
      <rPr>
        <b/>
        <sz val="18"/>
        <rFont val="Arial"/>
        <family val="2"/>
      </rPr>
      <t>Managing Multiple Worksheets</t>
    </r>
    <r>
      <rPr>
        <b/>
        <i/>
        <sz val="18"/>
        <color rgb="FFFF0000"/>
        <rFont val="Arial"/>
        <family val="2"/>
      </rPr>
      <t xml:space="preserve">
</t>
    </r>
    <r>
      <rPr>
        <b/>
        <i/>
        <sz val="22"/>
        <color rgb="FFFF0000"/>
        <rFont val="Arial"/>
        <family val="2"/>
      </rPr>
      <t>Solutions</t>
    </r>
  </si>
  <si>
    <t>Next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</si>
</sst>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2"/>
    </font>
    <font>
      <b/>
      <sz val="18"/>
      <color theme="3"/>
      <name val="Calibri Light"/>
      <family val="2"/>
      <scheme val="major"/>
    </font>
    <font>
      <i/>
      <sz val="12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8"/>
      <color rgb="FFFF0000"/>
      <name val="Arial"/>
      <family val="2"/>
    </font>
    <font>
      <b/>
      <sz val="18"/>
      <name val="Arial"/>
      <family val="2"/>
    </font>
    <font>
      <b/>
      <sz val="18"/>
      <color rgb="FFFF0000"/>
      <name val="Calibri Light"/>
      <family val="2"/>
      <scheme val="major"/>
    </font>
    <font>
      <b/>
      <sz val="18"/>
      <color rgb="FFFF0000"/>
      <name val="Calibri Light (Headings)"/>
    </font>
    <font>
      <b/>
      <i/>
      <sz val="2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FF6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4" tint="0.39997558519241921"/>
      </top>
      <bottom style="thin">
        <color theme="0" tint="-0.14996795556505021"/>
      </bottom>
      <diagonal/>
    </border>
  </borders>
  <cellStyleXfs count="11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" fillId="0" borderId="12" applyNumberFormat="0" applyFill="0" applyAlignment="0" applyProtection="0"/>
    <xf numFmtId="44" fontId="5" fillId="0" borderId="0" applyFont="0" applyFill="0" applyBorder="0" applyAlignment="0" applyProtection="0"/>
    <xf numFmtId="0" fontId="12" fillId="0" borderId="0"/>
    <xf numFmtId="0" fontId="18" fillId="0" borderId="0" applyNumberFormat="0" applyFill="0" applyBorder="0" applyAlignment="0" applyProtection="0"/>
    <xf numFmtId="0" fontId="19" fillId="0" borderId="22" applyNumberFormat="0" applyFill="0" applyAlignment="0" applyProtection="0"/>
    <xf numFmtId="0" fontId="20" fillId="0" borderId="23" applyNumberFormat="0" applyFill="0" applyAlignment="0" applyProtection="0"/>
  </cellStyleXfs>
  <cellXfs count="95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2" borderId="2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4" fillId="0" borderId="0" xfId="3"/>
    <xf numFmtId="0" fontId="4" fillId="0" borderId="11" xfId="4"/>
    <xf numFmtId="0" fontId="4" fillId="0" borderId="11" xfId="4" applyAlignment="1">
      <alignment horizontal="center"/>
    </xf>
    <xf numFmtId="0" fontId="2" fillId="0" borderId="12" xfId="5"/>
    <xf numFmtId="3" fontId="2" fillId="0" borderId="12" xfId="5" applyNumberFormat="1"/>
    <xf numFmtId="3" fontId="2" fillId="0" borderId="0" xfId="0" applyNumberFormat="1" applyFont="1"/>
    <xf numFmtId="0" fontId="7" fillId="0" borderId="0" xfId="0" applyFont="1"/>
    <xf numFmtId="0" fontId="8" fillId="3" borderId="13" xfId="0" applyFont="1" applyFill="1" applyBorder="1"/>
    <xf numFmtId="0" fontId="8" fillId="3" borderId="14" xfId="0" applyFont="1" applyFill="1" applyBorder="1" applyAlignment="1">
      <alignment horizontal="center"/>
    </xf>
    <xf numFmtId="0" fontId="7" fillId="4" borderId="15" xfId="0" applyFont="1" applyFill="1" applyBorder="1"/>
    <xf numFmtId="0" fontId="7" fillId="4" borderId="10" xfId="0" applyFont="1" applyFill="1" applyBorder="1"/>
    <xf numFmtId="164" fontId="7" fillId="4" borderId="10" xfId="6" applyNumberFormat="1" applyFont="1" applyFill="1" applyBorder="1"/>
    <xf numFmtId="0" fontId="7" fillId="5" borderId="15" xfId="0" applyFont="1" applyFill="1" applyBorder="1"/>
    <xf numFmtId="0" fontId="7" fillId="5" borderId="10" xfId="0" applyFont="1" applyFill="1" applyBorder="1"/>
    <xf numFmtId="164" fontId="7" fillId="5" borderId="10" xfId="6" applyNumberFormat="1" applyFont="1" applyFill="1" applyBorder="1"/>
    <xf numFmtId="0" fontId="12" fillId="0" borderId="0" xfId="0" applyFont="1"/>
    <xf numFmtId="0" fontId="12" fillId="8" borderId="0" xfId="0" applyFont="1" applyFill="1"/>
    <xf numFmtId="0" fontId="6" fillId="6" borderId="16" xfId="0" applyFont="1" applyFill="1" applyBorder="1"/>
    <xf numFmtId="0" fontId="6" fillId="6" borderId="16" xfId="0" applyFont="1" applyFill="1" applyBorder="1" applyAlignment="1">
      <alignment horizontal="center"/>
    </xf>
    <xf numFmtId="0" fontId="6" fillId="6" borderId="18" xfId="0" applyFont="1" applyFill="1" applyBorder="1" applyAlignment="1">
      <alignment horizontal="center"/>
    </xf>
    <xf numFmtId="0" fontId="0" fillId="7" borderId="17" xfId="0" applyFill="1" applyBorder="1"/>
    <xf numFmtId="3" fontId="0" fillId="7" borderId="17" xfId="6" applyNumberFormat="1" applyFont="1" applyFill="1" applyBorder="1"/>
    <xf numFmtId="3" fontId="0" fillId="7" borderId="0" xfId="6" applyNumberFormat="1" applyFont="1" applyFill="1"/>
    <xf numFmtId="3" fontId="7" fillId="4" borderId="10" xfId="6" applyNumberFormat="1" applyFont="1" applyFill="1" applyBorder="1"/>
    <xf numFmtId="3" fontId="7" fillId="5" borderId="10" xfId="6" applyNumberFormat="1" applyFont="1" applyFill="1" applyBorder="1"/>
    <xf numFmtId="0" fontId="7" fillId="4" borderId="19" xfId="0" applyFont="1" applyFill="1" applyBorder="1"/>
    <xf numFmtId="0" fontId="7" fillId="5" borderId="19" xfId="0" applyFont="1" applyFill="1" applyBorder="1"/>
    <xf numFmtId="0" fontId="8" fillId="3" borderId="13" xfId="0" applyFont="1" applyFill="1" applyBorder="1" applyAlignment="1">
      <alignment horizontal="center"/>
    </xf>
    <xf numFmtId="0" fontId="7" fillId="4" borderId="20" xfId="0" applyFont="1" applyFill="1" applyBorder="1"/>
    <xf numFmtId="9" fontId="0" fillId="0" borderId="0" xfId="0" applyNumberFormat="1"/>
    <xf numFmtId="0" fontId="2" fillId="0" borderId="0" xfId="0" applyFont="1"/>
    <xf numFmtId="0" fontId="2" fillId="0" borderId="8" xfId="0" applyFont="1" applyBorder="1" applyAlignment="1">
      <alignment horizontal="center"/>
    </xf>
    <xf numFmtId="0" fontId="0" fillId="4" borderId="21" xfId="0" applyFill="1" applyBorder="1"/>
    <xf numFmtId="0" fontId="0" fillId="0" borderId="0" xfId="0" applyAlignment="1">
      <alignment horizontal="right"/>
    </xf>
    <xf numFmtId="0" fontId="12" fillId="0" borderId="0" xfId="7"/>
    <xf numFmtId="0" fontId="12" fillId="0" borderId="0" xfId="7" applyAlignment="1">
      <alignment vertical="center"/>
    </xf>
    <xf numFmtId="0" fontId="5" fillId="0" borderId="0" xfId="7" applyFont="1"/>
    <xf numFmtId="2" fontId="5" fillId="0" borderId="0" xfId="7" applyNumberFormat="1" applyFont="1"/>
    <xf numFmtId="0" fontId="15" fillId="0" borderId="0" xfId="7" applyFont="1"/>
    <xf numFmtId="0" fontId="16" fillId="0" borderId="0" xfId="7" applyFont="1"/>
    <xf numFmtId="2" fontId="12" fillId="0" borderId="0" xfId="7" applyNumberFormat="1"/>
    <xf numFmtId="0" fontId="17" fillId="0" borderId="0" xfId="0" applyFont="1" applyAlignment="1">
      <alignment horizontal="center"/>
    </xf>
    <xf numFmtId="0" fontId="17" fillId="0" borderId="0" xfId="0" applyFont="1"/>
    <xf numFmtId="0" fontId="18" fillId="0" borderId="0" xfId="8"/>
    <xf numFmtId="3" fontId="5" fillId="0" borderId="0" xfId="7" applyNumberFormat="1" applyFont="1"/>
    <xf numFmtId="3" fontId="2" fillId="0" borderId="0" xfId="7" applyNumberFormat="1" applyFont="1"/>
    <xf numFmtId="3" fontId="21" fillId="0" borderId="0" xfId="7" applyNumberFormat="1" applyFont="1"/>
    <xf numFmtId="0" fontId="4" fillId="0" borderId="0" xfId="4" applyBorder="1" applyAlignment="1">
      <alignment horizontal="center"/>
    </xf>
    <xf numFmtId="0" fontId="0" fillId="9" borderId="21" xfId="0" applyFill="1" applyBorder="1"/>
    <xf numFmtId="3" fontId="0" fillId="4" borderId="21" xfId="0" applyNumberFormat="1" applyFill="1" applyBorder="1"/>
    <xf numFmtId="0" fontId="0" fillId="0" borderId="0" xfId="0" quotePrefix="1"/>
    <xf numFmtId="0" fontId="23" fillId="0" borderId="0" xfId="0" applyFont="1"/>
    <xf numFmtId="0" fontId="20" fillId="0" borderId="23" xfId="10"/>
    <xf numFmtId="3" fontId="5" fillId="4" borderId="24" xfId="7" applyNumberFormat="1" applyFont="1" applyFill="1" applyBorder="1"/>
    <xf numFmtId="0" fontId="3" fillId="10" borderId="0" xfId="1" applyFill="1"/>
    <xf numFmtId="0" fontId="3" fillId="11" borderId="0" xfId="1" applyFill="1"/>
    <xf numFmtId="0" fontId="3" fillId="0" borderId="0" xfId="1"/>
    <xf numFmtId="0" fontId="24" fillId="11" borderId="0" xfId="1" applyFont="1" applyFill="1" applyAlignment="1">
      <alignment horizontal="center" vertical="center"/>
    </xf>
    <xf numFmtId="0" fontId="25" fillId="11" borderId="0" xfId="1" applyFont="1" applyFill="1" applyAlignment="1">
      <alignment horizontal="center" vertical="center"/>
    </xf>
    <xf numFmtId="0" fontId="18" fillId="11" borderId="0" xfId="8" applyFill="1" applyAlignment="1">
      <alignment horizontal="center" vertical="center"/>
    </xf>
    <xf numFmtId="0" fontId="0" fillId="2" borderId="0" xfId="0" applyFill="1"/>
    <xf numFmtId="0" fontId="8" fillId="0" borderId="13" xfId="0" applyFont="1" applyBorder="1"/>
    <xf numFmtId="0" fontId="8" fillId="0" borderId="14" xfId="0" applyFont="1" applyBorder="1" applyAlignment="1">
      <alignment horizontal="center"/>
    </xf>
    <xf numFmtId="0" fontId="7" fillId="0" borderId="19" xfId="0" applyFont="1" applyBorder="1"/>
    <xf numFmtId="0" fontId="28" fillId="0" borderId="0" xfId="0" applyFont="1"/>
    <xf numFmtId="0" fontId="26" fillId="0" borderId="0" xfId="0" applyFont="1"/>
    <xf numFmtId="0" fontId="2" fillId="0" borderId="0" xfId="0" applyFont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0" xfId="0" applyAlignment="1">
      <alignment vertical="top"/>
    </xf>
    <xf numFmtId="1" fontId="0" fillId="4" borderId="21" xfId="0" applyNumberFormat="1" applyFill="1" applyBorder="1"/>
    <xf numFmtId="0" fontId="29" fillId="11" borderId="0" xfId="1" applyFont="1" applyFill="1" applyAlignment="1">
      <alignment horizontal="center" vertical="center" wrapText="1"/>
    </xf>
    <xf numFmtId="0" fontId="0" fillId="2" borderId="0" xfId="0" applyFill="1" applyBorder="1"/>
    <xf numFmtId="0" fontId="26" fillId="2" borderId="0" xfId="0" applyFont="1" applyFill="1"/>
    <xf numFmtId="0" fontId="0" fillId="2" borderId="8" xfId="0" applyFill="1" applyBorder="1" applyAlignment="1">
      <alignment horizontal="center"/>
    </xf>
    <xf numFmtId="0" fontId="0" fillId="2" borderId="3" xfId="0" applyFill="1" applyBorder="1"/>
    <xf numFmtId="0" fontId="0" fillId="2" borderId="0" xfId="0" applyFill="1"/>
    <xf numFmtId="0" fontId="18" fillId="0" borderId="0" xfId="8"/>
    <xf numFmtId="0" fontId="14" fillId="0" borderId="0" xfId="3" applyAlignment="1">
      <alignment horizontal="center"/>
    </xf>
    <xf numFmtId="0" fontId="19" fillId="0" borderId="22" xfId="9" applyAlignment="1">
      <alignment horizontal="center"/>
    </xf>
    <xf numFmtId="14" fontId="20" fillId="0" borderId="23" xfId="10" applyNumberFormat="1" applyAlignment="1">
      <alignment horizontal="center"/>
    </xf>
    <xf numFmtId="0" fontId="14" fillId="0" borderId="0" xfId="3"/>
    <xf numFmtId="0" fontId="14" fillId="0" borderId="0" xfId="3" applyAlignment="1"/>
    <xf numFmtId="0" fontId="31" fillId="0" borderId="0" xfId="3" applyFont="1"/>
  </cellXfs>
  <cellStyles count="11">
    <cellStyle name="Comma 2" xfId="2" xr:uid="{00000000-0005-0000-0000-000000000000}"/>
    <cellStyle name="Currency" xfId="6" builtinId="4"/>
    <cellStyle name="Heading 1" xfId="9" builtinId="16"/>
    <cellStyle name="Heading 2" xfId="10" builtinId="17"/>
    <cellStyle name="Heading 3" xfId="4" builtinId="18"/>
    <cellStyle name="Hyperlink" xfId="8" builtinId="8"/>
    <cellStyle name="Normal" xfId="0" builtinId="0"/>
    <cellStyle name="Normal 2" xfId="1" xr:uid="{00000000-0005-0000-0000-000007000000}"/>
    <cellStyle name="Normal 3" xfId="7" xr:uid="{00000000-0005-0000-0000-000008000000}"/>
    <cellStyle name="Title" xfId="3" builtinId="15" customBuiltin="1"/>
    <cellStyle name="Total" xfId="5" builtinId="25"/>
  </cellStyles>
  <dxfs count="0"/>
  <tableStyles count="0" defaultTableStyle="TableStyleMedium2" defaultPivotStyle="PivotStyleLight16"/>
  <colors>
    <mruColors>
      <color rgb="FFFFFFCC"/>
      <color rgb="FFEBDEF6"/>
      <color rgb="FFCCFFCC"/>
      <color rgb="FF9900CC"/>
      <color rgb="FFE2CF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Review!$C$44</c:f>
              <c:strCache>
                <c:ptCount val="1"/>
                <c:pt idx="0">
                  <c:v>Sales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1-4E7C-9FFE-FB1ED85E81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1-4E7C-9FFE-FB1ED85E81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1-4E7C-9FFE-FB1ED85E81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1-4E7C-9FFE-FB1ED85E81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Review!$D$43:$G$43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Review!$D$44:$G$44</c:f>
              <c:numCache>
                <c:formatCode>#,##0</c:formatCode>
                <c:ptCount val="4"/>
                <c:pt idx="0">
                  <c:v>17304</c:v>
                </c:pt>
                <c:pt idx="1">
                  <c:v>51215</c:v>
                </c:pt>
                <c:pt idx="2">
                  <c:v>34703</c:v>
                </c:pt>
                <c:pt idx="3">
                  <c:v>24790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9-4CB5-ADC3-96CDF405204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Review!$C$65</c:f>
              <c:strCache>
                <c:ptCount val="1"/>
                <c:pt idx="0">
                  <c:v>Sales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D5B-4754-8355-F6A8D42B7D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D5B-4754-8355-F6A8D42B7D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D5B-4754-8355-F6A8D42B7D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D5B-4754-8355-F6A8D42B7D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Review!$D$64:$G$64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Review!$D$65:$G$65</c:f>
              <c:numCache>
                <c:formatCode>#,##0</c:formatCode>
                <c:ptCount val="4"/>
                <c:pt idx="0">
                  <c:v>17304</c:v>
                </c:pt>
                <c:pt idx="1">
                  <c:v>51215</c:v>
                </c:pt>
                <c:pt idx="2">
                  <c:v>34703</c:v>
                </c:pt>
                <c:pt idx="3">
                  <c:v>24790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0-4DC6-AB5E-2F3773761D2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2nd Q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Charts!$B$9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Charts!$A$10:$A$13</c:f>
              <c:strCache>
                <c:ptCount val="4"/>
                <c:pt idx="0">
                  <c:v>Amy Adams</c:v>
                </c:pt>
                <c:pt idx="1">
                  <c:v>Ben Barnes</c:v>
                </c:pt>
                <c:pt idx="2">
                  <c:v>Carla Cole</c:v>
                </c:pt>
                <c:pt idx="3">
                  <c:v>Dan Dixon</c:v>
                </c:pt>
              </c:strCache>
            </c:strRef>
          </c:cat>
          <c:val>
            <c:numRef>
              <c:f>Charts!$B$10:$B$13</c:f>
              <c:numCache>
                <c:formatCode>#,##0</c:formatCode>
                <c:ptCount val="4"/>
                <c:pt idx="0">
                  <c:v>4286</c:v>
                </c:pt>
                <c:pt idx="1">
                  <c:v>1154</c:v>
                </c:pt>
                <c:pt idx="2">
                  <c:v>3692</c:v>
                </c:pt>
                <c:pt idx="3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8FE-BFB6-2F09E8BF8BF1}"/>
            </c:ext>
          </c:extLst>
        </c:ser>
        <c:ser>
          <c:idx val="1"/>
          <c:order val="1"/>
          <c:tx>
            <c:strRef>
              <c:f>Charts!$C$9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Charts!$A$10:$A$13</c:f>
              <c:strCache>
                <c:ptCount val="4"/>
                <c:pt idx="0">
                  <c:v>Amy Adams</c:v>
                </c:pt>
                <c:pt idx="1">
                  <c:v>Ben Barnes</c:v>
                </c:pt>
                <c:pt idx="2">
                  <c:v>Carla Cole</c:v>
                </c:pt>
                <c:pt idx="3">
                  <c:v>Dan Dixon</c:v>
                </c:pt>
              </c:strCache>
            </c:strRef>
          </c:cat>
          <c:val>
            <c:numRef>
              <c:f>Charts!$C$10:$C$13</c:f>
              <c:numCache>
                <c:formatCode>#,##0</c:formatCode>
                <c:ptCount val="4"/>
                <c:pt idx="0">
                  <c:v>1854</c:v>
                </c:pt>
                <c:pt idx="1">
                  <c:v>1260</c:v>
                </c:pt>
                <c:pt idx="2">
                  <c:v>1298</c:v>
                </c:pt>
                <c:pt idx="3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8FE-BFB6-2F09E8BF8BF1}"/>
            </c:ext>
          </c:extLst>
        </c:ser>
        <c:ser>
          <c:idx val="2"/>
          <c:order val="2"/>
          <c:tx>
            <c:strRef>
              <c:f>Charts!$D$9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Charts!$A$10:$A$13</c:f>
              <c:strCache>
                <c:ptCount val="4"/>
                <c:pt idx="0">
                  <c:v>Amy Adams</c:v>
                </c:pt>
                <c:pt idx="1">
                  <c:v>Ben Barnes</c:v>
                </c:pt>
                <c:pt idx="2">
                  <c:v>Carla Cole</c:v>
                </c:pt>
                <c:pt idx="3">
                  <c:v>Dan Dixon</c:v>
                </c:pt>
              </c:strCache>
            </c:strRef>
          </c:cat>
          <c:val>
            <c:numRef>
              <c:f>Charts!$D$10:$D$13</c:f>
              <c:numCache>
                <c:formatCode>#,##0</c:formatCode>
                <c:ptCount val="4"/>
                <c:pt idx="0">
                  <c:v>4962</c:v>
                </c:pt>
                <c:pt idx="1">
                  <c:v>1348</c:v>
                </c:pt>
                <c:pt idx="2">
                  <c:v>3189</c:v>
                </c:pt>
                <c:pt idx="3">
                  <c:v>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C-48FE-BFB6-2F09E8BF8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1382480"/>
        <c:axId val="571386088"/>
      </c:barChart>
      <c:catAx>
        <c:axId val="57138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386088"/>
        <c:crosses val="autoZero"/>
        <c:auto val="1"/>
        <c:lblAlgn val="ctr"/>
        <c:lblOffset val="100"/>
        <c:noMultiLvlLbl val="0"/>
      </c:catAx>
      <c:valAx>
        <c:axId val="57138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Millions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38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://fhlogo.blogspot.com/2011/11/apple.html" TargetMode="External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12704</xdr:colOff>
      <xdr:row>1</xdr:row>
      <xdr:rowOff>1</xdr:rowOff>
    </xdr:from>
    <xdr:to>
      <xdr:col>3</xdr:col>
      <xdr:colOff>43184</xdr:colOff>
      <xdr:row>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A0E1C-5AA8-4A6C-9A6E-241645699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4" y="190501"/>
          <a:ext cx="4411980" cy="3705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46</xdr:row>
      <xdr:rowOff>66675</xdr:rowOff>
    </xdr:from>
    <xdr:to>
      <xdr:col>7</xdr:col>
      <xdr:colOff>495300</xdr:colOff>
      <xdr:row>57</xdr:row>
      <xdr:rowOff>161925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</xdr:colOff>
      <xdr:row>66</xdr:row>
      <xdr:rowOff>66675</xdr:rowOff>
    </xdr:from>
    <xdr:to>
      <xdr:col>7</xdr:col>
      <xdr:colOff>514350</xdr:colOff>
      <xdr:row>77</xdr:row>
      <xdr:rowOff>114300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2</xdr:row>
      <xdr:rowOff>85724</xdr:rowOff>
    </xdr:from>
    <xdr:to>
      <xdr:col>7</xdr:col>
      <xdr:colOff>495300</xdr:colOff>
      <xdr:row>7</xdr:row>
      <xdr:rowOff>142874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5A3AE33E-8380-481A-A265-BC64D736B84A}"/>
            </a:ext>
          </a:extLst>
        </xdr:cNvPr>
        <xdr:cNvSpPr/>
      </xdr:nvSpPr>
      <xdr:spPr>
        <a:xfrm>
          <a:off x="3152774" y="571499"/>
          <a:ext cx="2152651" cy="1019175"/>
        </a:xfrm>
        <a:prstGeom prst="borderCallout1">
          <a:avLst>
            <a:gd name="adj1" fmla="val 21981"/>
            <a:gd name="adj2" fmla="val 30"/>
            <a:gd name="adj3" fmla="val 21287"/>
            <a:gd name="adj4" fmla="val -40554"/>
          </a:avLst>
        </a:prstGeom>
        <a:solidFill>
          <a:srgbClr val="EBDEF6"/>
        </a:solidFill>
        <a:ln w="38100">
          <a:solidFill>
            <a:srgbClr val="7030A0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Use the COUNTIF function to calculate the number of transactions for each Salesperson. </a:t>
          </a:r>
          <a:r>
            <a:rPr lang="en-US" sz="1100" i="1">
              <a:solidFill>
                <a:sysClr val="windowText" lastClr="000000"/>
              </a:solidFill>
            </a:rPr>
            <a:t>Hint:</a:t>
          </a:r>
          <a:r>
            <a:rPr lang="en-US" sz="1100">
              <a:solidFill>
                <a:sysClr val="windowText" lastClr="000000"/>
              </a:solidFill>
            </a:rPr>
            <a:t> The </a:t>
          </a:r>
          <a:r>
            <a:rPr lang="en-US" sz="1100" b="1">
              <a:solidFill>
                <a:sysClr val="windowText" lastClr="000000"/>
              </a:solidFill>
            </a:rPr>
            <a:t>Range</a:t>
          </a:r>
          <a:r>
            <a:rPr lang="en-US" sz="1100">
              <a:solidFill>
                <a:sysClr val="windowText" lastClr="000000"/>
              </a:solidFill>
            </a:rPr>
            <a:t> is in Column B; The </a:t>
          </a:r>
          <a:r>
            <a:rPr lang="en-US" sz="1100" b="1">
              <a:solidFill>
                <a:sysClr val="windowText" lastClr="000000"/>
              </a:solidFill>
            </a:rPr>
            <a:t>Criteria </a:t>
          </a:r>
          <a:r>
            <a:rPr lang="en-US" sz="1100">
              <a:solidFill>
                <a:sysClr val="windowText" lastClr="000000"/>
              </a:solidFill>
            </a:rPr>
            <a:t>is in the</a:t>
          </a:r>
          <a:r>
            <a:rPr lang="en-US" sz="1100" baseline="0">
              <a:solidFill>
                <a:sysClr val="windowText" lastClr="000000"/>
              </a:solidFill>
            </a:rPr>
            <a:t> adjacent cell</a:t>
          </a:r>
          <a:r>
            <a:rPr lang="en-US" sz="1100">
              <a:solidFill>
                <a:sysClr val="windowText" lastClr="000000"/>
              </a:solidFill>
            </a:rPr>
            <a:t>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581024</xdr:colOff>
      <xdr:row>2</xdr:row>
      <xdr:rowOff>66674</xdr:rowOff>
    </xdr:from>
    <xdr:to>
      <xdr:col>9</xdr:col>
      <xdr:colOff>495300</xdr:colOff>
      <xdr:row>11</xdr:row>
      <xdr:rowOff>85725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F409203D-F5F1-4021-B4E2-5938E6CAC5F6}"/>
            </a:ext>
          </a:extLst>
        </xdr:cNvPr>
        <xdr:cNvSpPr/>
      </xdr:nvSpPr>
      <xdr:spPr>
        <a:xfrm>
          <a:off x="4200524" y="552449"/>
          <a:ext cx="2352676" cy="1752601"/>
        </a:xfrm>
        <a:prstGeom prst="borderCallout1">
          <a:avLst>
            <a:gd name="adj1" fmla="val 14489"/>
            <a:gd name="adj2" fmla="val -740"/>
            <a:gd name="adj3" fmla="val 15308"/>
            <a:gd name="adj4" fmla="val -45412"/>
          </a:avLst>
        </a:prstGeom>
        <a:solidFill>
          <a:srgbClr val="EBDEF6"/>
        </a:solidFill>
        <a:ln w="38100">
          <a:solidFill>
            <a:srgbClr val="7030A0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Use the </a:t>
          </a:r>
          <a:r>
            <a:rPr lang="en-US" sz="1100" b="1">
              <a:solidFill>
                <a:sysClr val="windowText" lastClr="000000"/>
              </a:solidFill>
            </a:rPr>
            <a:t>SUMIF</a:t>
          </a:r>
          <a:r>
            <a:rPr lang="en-US" sz="1100">
              <a:solidFill>
                <a:sysClr val="windowText" lastClr="000000"/>
              </a:solidFill>
            </a:rPr>
            <a:t> function to calculate the Total Sales for each Salesperson. </a:t>
          </a:r>
          <a:r>
            <a:rPr lang="en-US" sz="1100" i="1">
              <a:solidFill>
                <a:sysClr val="windowText" lastClr="000000"/>
              </a:solidFill>
            </a:rPr>
            <a:t>Hint:</a:t>
          </a:r>
          <a:r>
            <a:rPr lang="en-US" sz="1100">
              <a:solidFill>
                <a:sysClr val="windowText" lastClr="000000"/>
              </a:solidFill>
            </a:rPr>
            <a:t> The </a:t>
          </a:r>
          <a:r>
            <a:rPr lang="en-US" sz="1100" b="1">
              <a:solidFill>
                <a:sysClr val="windowText" lastClr="000000"/>
              </a:solidFill>
            </a:rPr>
            <a:t>Range</a:t>
          </a:r>
          <a:r>
            <a:rPr lang="en-US" sz="1100">
              <a:solidFill>
                <a:sysClr val="windowText" lastClr="000000"/>
              </a:solidFill>
            </a:rPr>
            <a:t> is in Column B; The </a:t>
          </a:r>
          <a:r>
            <a:rPr lang="en-US" sz="1100" b="1">
              <a:solidFill>
                <a:sysClr val="windowText" lastClr="000000"/>
              </a:solidFill>
            </a:rPr>
            <a:t>Criteria</a:t>
          </a:r>
          <a:r>
            <a:rPr lang="en-US" sz="1100" baseline="0">
              <a:solidFill>
                <a:sysClr val="windowText" lastClr="000000"/>
              </a:solidFill>
            </a:rPr>
            <a:t> is in the adjacent cell; And the</a:t>
          </a:r>
          <a:r>
            <a:rPr lang="en-US" sz="1100">
              <a:solidFill>
                <a:sysClr val="windowText" lastClr="000000"/>
              </a:solidFill>
            </a:rPr>
            <a:t> </a:t>
          </a:r>
          <a:r>
            <a:rPr lang="en-US" sz="1100" b="1">
              <a:solidFill>
                <a:sysClr val="windowText" lastClr="000000"/>
              </a:solidFill>
            </a:rPr>
            <a:t>Sum Range </a:t>
          </a:r>
          <a:r>
            <a:rPr lang="en-US" sz="1100">
              <a:solidFill>
                <a:sysClr val="windowText" lastClr="000000"/>
              </a:solidFill>
            </a:rPr>
            <a:t>in Column E.</a:t>
          </a:r>
        </a:p>
        <a:p>
          <a:pPr algn="l"/>
          <a:endParaRPr lang="en-US" sz="1100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Then use the </a:t>
          </a:r>
          <a:r>
            <a:rPr lang="en-US" sz="1100" b="1">
              <a:solidFill>
                <a:sysClr val="windowText" lastClr="000000"/>
              </a:solidFill>
            </a:rPr>
            <a:t>AVERAGEIF</a:t>
          </a:r>
          <a:r>
            <a:rPr lang="en-US" sz="1100">
              <a:solidFill>
                <a:sysClr val="windowText" lastClr="000000"/>
              </a:solidFill>
            </a:rPr>
            <a:t> function in a similar way to calculate the</a:t>
          </a:r>
          <a:r>
            <a:rPr lang="en-US" sz="1100" baseline="0">
              <a:solidFill>
                <a:sysClr val="windowText" lastClr="000000"/>
              </a:solidFill>
            </a:rPr>
            <a:t> average transaction for each salesperson.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438149</xdr:colOff>
      <xdr:row>2</xdr:row>
      <xdr:rowOff>38100</xdr:rowOff>
    </xdr:from>
    <xdr:to>
      <xdr:col>12</xdr:col>
      <xdr:colOff>9524</xdr:colOff>
      <xdr:row>10</xdr:row>
      <xdr:rowOff>114300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E848E79-44EC-4751-88E3-414CD15F42EC}"/>
            </a:ext>
          </a:extLst>
        </xdr:cNvPr>
        <xdr:cNvSpPr/>
      </xdr:nvSpPr>
      <xdr:spPr>
        <a:xfrm>
          <a:off x="4505324" y="523875"/>
          <a:ext cx="3228975" cy="1619250"/>
        </a:xfrm>
        <a:prstGeom prst="rect">
          <a:avLst/>
        </a:prstGeom>
        <a:solidFill>
          <a:srgbClr val="EBDEF6"/>
        </a:solidFill>
        <a:ln w="3810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Apply the 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BonusRate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E1.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Calculate the Bonus by multiplying D11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BonusRate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Copy to the rest of the column.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3. Apply the 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cells D11:D30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4. Apply the 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Amounts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cells E11:E30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5. In the yellow cells, use the functions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COUNTIF,</a:t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SUMIF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AVERAGEIF</a:t>
          </a:r>
          <a:r>
            <a:rPr lang="en-US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with the Range Names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Amounts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the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adjacent cells.</a:t>
          </a:r>
          <a:endParaRPr lang="en-US">
            <a:solidFill>
              <a:schemeClr val="tx1"/>
            </a:solidFill>
            <a:effectLst/>
          </a:endParaRPr>
        </a:p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161925</xdr:colOff>
      <xdr:row>3</xdr:row>
      <xdr:rowOff>104775</xdr:rowOff>
    </xdr:from>
    <xdr:to>
      <xdr:col>6</xdr:col>
      <xdr:colOff>428625</xdr:colOff>
      <xdr:row>3</xdr:row>
      <xdr:rowOff>104775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DB6945D-7EEA-4A8C-B44B-D4E89D560A9C}"/>
            </a:ext>
          </a:extLst>
        </xdr:cNvPr>
        <xdr:cNvCxnSpPr/>
      </xdr:nvCxnSpPr>
      <xdr:spPr>
        <a:xfrm flipH="1">
          <a:off x="3619500" y="790575"/>
          <a:ext cx="876300" cy="0"/>
        </a:xfrm>
        <a:prstGeom prst="straightConnector1">
          <a:avLst/>
        </a:prstGeom>
        <a:ln w="3810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184150</xdr:colOff>
      <xdr:row>2</xdr:row>
      <xdr:rowOff>190500</xdr:rowOff>
    </xdr:from>
    <xdr:to>
      <xdr:col>8</xdr:col>
      <xdr:colOff>400050</xdr:colOff>
      <xdr:row>8</xdr:row>
      <xdr:rowOff>171450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81EBDAB4-9AF2-4752-96A8-974A39965092}"/>
            </a:ext>
          </a:extLst>
        </xdr:cNvPr>
        <xdr:cNvSpPr/>
      </xdr:nvSpPr>
      <xdr:spPr>
        <a:xfrm>
          <a:off x="7677150" y="730250"/>
          <a:ext cx="1955800" cy="1346200"/>
        </a:xfrm>
        <a:prstGeom prst="leftArrow">
          <a:avLst>
            <a:gd name="adj1" fmla="val 73585"/>
            <a:gd name="adj2" fmla="val 34434"/>
          </a:avLst>
        </a:prstGeom>
        <a:solidFill>
          <a:srgbClr val="EBDEF6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Burke's iPad sales for January was changed from 80 to 8,000</a:t>
          </a:r>
          <a:r>
            <a:rPr lang="en-US" sz="1100" baseline="0">
              <a:solidFill>
                <a:sysClr val="windowText" lastClr="000000"/>
              </a:solidFill>
            </a:rPr>
            <a:t> to show how the Summary sheet updates itself.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285750</xdr:colOff>
      <xdr:row>0</xdr:row>
      <xdr:rowOff>209550</xdr:rowOff>
    </xdr:from>
    <xdr:to>
      <xdr:col>13</xdr:col>
      <xdr:colOff>590550</xdr:colOff>
      <xdr:row>15</xdr:row>
      <xdr:rowOff>152400</xdr:rowOff>
    </xdr:to>
    <xdr:graphicFrame macro="">
      <xdr:nvGraphicFramePr>
        <xdr:cNvPr id="3" name="Chart 2" descr="A chart show second quarter sales results.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398318</xdr:colOff>
      <xdr:row>0</xdr:row>
      <xdr:rowOff>266701</xdr:rowOff>
    </xdr:from>
    <xdr:to>
      <xdr:col>13</xdr:col>
      <xdr:colOff>323850</xdr:colOff>
      <xdr:row>4</xdr:row>
      <xdr:rowOff>54050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257B0D-FEC7-49FA-8462-D08D5D78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7923068" y="266701"/>
          <a:ext cx="531668" cy="6532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372534</xdr:colOff>
      <xdr:row>3</xdr:row>
      <xdr:rowOff>135467</xdr:rowOff>
    </xdr:from>
    <xdr:to>
      <xdr:col>9</xdr:col>
      <xdr:colOff>4234</xdr:colOff>
      <xdr:row>11</xdr:row>
      <xdr:rowOff>8467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FF964CC0-4726-6C4F-88F9-C1FAFFA1F955}"/>
            </a:ext>
          </a:extLst>
        </xdr:cNvPr>
        <xdr:cNvSpPr/>
      </xdr:nvSpPr>
      <xdr:spPr>
        <a:xfrm>
          <a:off x="372534" y="823384"/>
          <a:ext cx="7061200" cy="1397000"/>
        </a:xfrm>
        <a:prstGeom prst="roundRect">
          <a:avLst/>
        </a:prstGeom>
        <a:effectLst>
          <a:outerShdw blurRad="50800" dist="889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254000" h="254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6600" b="1" i="1"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PIVOT TABLES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ICH%20MALLOY/Dropbox/NCC/Extended%20Studies/Adv%20Excel%20Class/Session%201/Adv%20Budget%20Project/advbudg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Budget"/>
      <sheetName val="Budget 2"/>
      <sheetName val="Ledger"/>
      <sheetName val="Ledger 2"/>
      <sheetName val="Pivot Table 2"/>
      <sheetName val="1Q Report"/>
      <sheetName val="1Q Report 2"/>
      <sheetName val="adv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pple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A6E42-66CC-4EC7-AF4C-A4E95090DECB}">
  <dimension ref="A1:D44"/>
  <sheetViews>
    <sheetView tabSelected="1" zoomScaleNormal="100" workbookViewId="0">
      <selection activeCell="B5" sqref="B5"/>
    </sheetView>
  </sheetViews>
  <sheetFormatPr baseColWidth="10" defaultColWidth="8.83203125" defaultRowHeight="15" x14ac:dyDescent="0.2"/>
  <cols>
    <col min="1" max="1" width="3.83203125" customWidth="1"/>
    <col min="2" max="2" width="64.5" customWidth="1"/>
    <col min="3" max="3" width="57.5" customWidth="1"/>
    <col min="4" max="4" width="3.83203125" customWidth="1"/>
  </cols>
  <sheetData>
    <row r="1" spans="1:4" x14ac:dyDescent="0.2">
      <c r="A1" s="65"/>
      <c r="B1" s="65"/>
      <c r="C1" s="65"/>
      <c r="D1" s="65"/>
    </row>
    <row r="2" spans="1:4" ht="52" customHeight="1" x14ac:dyDescent="0.2">
      <c r="A2" s="65"/>
      <c r="B2" s="66"/>
      <c r="C2" s="67"/>
      <c r="D2" s="65"/>
    </row>
    <row r="3" spans="1:4" ht="28" x14ac:dyDescent="0.2">
      <c r="A3" s="65"/>
      <c r="B3" s="68" t="s">
        <v>180</v>
      </c>
      <c r="C3" s="67"/>
      <c r="D3" s="65"/>
    </row>
    <row r="4" spans="1:4" ht="28" x14ac:dyDescent="0.2">
      <c r="A4" s="65"/>
      <c r="B4" s="68" t="s">
        <v>181</v>
      </c>
      <c r="C4" s="67"/>
      <c r="D4" s="65"/>
    </row>
    <row r="5" spans="1:4" ht="65" customHeight="1" x14ac:dyDescent="0.2">
      <c r="A5" s="65"/>
      <c r="B5" s="82" t="s">
        <v>225</v>
      </c>
      <c r="C5" s="67"/>
      <c r="D5" s="65"/>
    </row>
    <row r="6" spans="1:4" ht="23" x14ac:dyDescent="0.2">
      <c r="A6" s="65"/>
      <c r="B6" s="69" t="s">
        <v>182</v>
      </c>
      <c r="C6" s="67"/>
      <c r="D6" s="65"/>
    </row>
    <row r="7" spans="1:4" ht="23" x14ac:dyDescent="0.2">
      <c r="A7" s="65"/>
      <c r="B7" s="69" t="s">
        <v>183</v>
      </c>
      <c r="C7" s="67"/>
      <c r="D7" s="65"/>
    </row>
    <row r="8" spans="1:4" x14ac:dyDescent="0.2">
      <c r="A8" s="65"/>
      <c r="B8" s="70" t="s">
        <v>184</v>
      </c>
      <c r="C8" s="67"/>
      <c r="D8" s="65"/>
    </row>
    <row r="9" spans="1:4" ht="57" customHeight="1" x14ac:dyDescent="0.2">
      <c r="A9" s="65"/>
      <c r="B9" s="66"/>
      <c r="C9" s="67"/>
      <c r="D9" s="65"/>
    </row>
    <row r="10" spans="1:4" x14ac:dyDescent="0.2">
      <c r="A10" s="65"/>
      <c r="B10" s="65"/>
      <c r="C10" s="65"/>
      <c r="D10" s="65"/>
    </row>
    <row r="11" spans="1:4" x14ac:dyDescent="0.2">
      <c r="A11" s="71"/>
      <c r="B11" s="83"/>
      <c r="C11" s="83"/>
      <c r="D11" s="71"/>
    </row>
    <row r="12" spans="1:4" ht="16" thickBot="1" x14ac:dyDescent="0.25">
      <c r="A12" s="6"/>
      <c r="B12" s="85" t="s">
        <v>221</v>
      </c>
      <c r="C12" s="85"/>
      <c r="D12" s="6"/>
    </row>
    <row r="13" spans="1:4" x14ac:dyDescent="0.2">
      <c r="A13" s="3"/>
      <c r="B13" s="86"/>
      <c r="C13" s="86"/>
      <c r="D13" s="4"/>
    </row>
    <row r="14" spans="1:4" ht="16" x14ac:dyDescent="0.2">
      <c r="A14" s="5"/>
      <c r="B14" s="84" t="s">
        <v>185</v>
      </c>
      <c r="C14" s="84"/>
      <c r="D14" s="7"/>
    </row>
    <row r="15" spans="1:4" x14ac:dyDescent="0.2">
      <c r="A15" s="5"/>
      <c r="B15" s="87" t="s">
        <v>115</v>
      </c>
      <c r="C15" s="87"/>
      <c r="D15" s="7"/>
    </row>
    <row r="16" spans="1:4" x14ac:dyDescent="0.2">
      <c r="A16" s="5"/>
      <c r="B16" s="87"/>
      <c r="C16" s="87"/>
      <c r="D16" s="7"/>
    </row>
    <row r="17" spans="1:4" ht="16" x14ac:dyDescent="0.2">
      <c r="A17" s="5"/>
      <c r="B17" s="84" t="s">
        <v>186</v>
      </c>
      <c r="C17" s="84"/>
      <c r="D17" s="7"/>
    </row>
    <row r="18" spans="1:4" x14ac:dyDescent="0.2">
      <c r="A18" s="5"/>
      <c r="B18" s="87" t="s">
        <v>187</v>
      </c>
      <c r="C18" s="87"/>
      <c r="D18" s="7"/>
    </row>
    <row r="19" spans="1:4" x14ac:dyDescent="0.2">
      <c r="A19" s="5"/>
      <c r="B19" s="6"/>
      <c r="C19" s="6"/>
      <c r="D19" s="7"/>
    </row>
    <row r="20" spans="1:4" ht="16" x14ac:dyDescent="0.2">
      <c r="A20" s="5"/>
      <c r="B20" s="84" t="s">
        <v>116</v>
      </c>
      <c r="C20" s="84"/>
      <c r="D20" s="7"/>
    </row>
    <row r="21" spans="1:4" x14ac:dyDescent="0.2">
      <c r="A21" s="5"/>
      <c r="B21" s="87" t="s">
        <v>188</v>
      </c>
      <c r="C21" s="87"/>
      <c r="D21" s="7"/>
    </row>
    <row r="22" spans="1:4" x14ac:dyDescent="0.2">
      <c r="A22" s="5"/>
      <c r="B22" s="87"/>
      <c r="C22" s="87"/>
      <c r="D22" s="7"/>
    </row>
    <row r="23" spans="1:4" ht="16" x14ac:dyDescent="0.2">
      <c r="A23" s="5"/>
      <c r="B23" s="84" t="s">
        <v>117</v>
      </c>
      <c r="C23" s="84"/>
      <c r="D23" s="7"/>
    </row>
    <row r="24" spans="1:4" x14ac:dyDescent="0.2">
      <c r="A24" s="5"/>
      <c r="B24" s="87" t="s">
        <v>118</v>
      </c>
      <c r="C24" s="87"/>
      <c r="D24" s="7"/>
    </row>
    <row r="25" spans="1:4" x14ac:dyDescent="0.2">
      <c r="A25" s="5"/>
      <c r="B25" s="6" t="s">
        <v>189</v>
      </c>
      <c r="C25" s="6"/>
      <c r="D25" s="7"/>
    </row>
    <row r="26" spans="1:4" x14ac:dyDescent="0.2">
      <c r="A26" s="5"/>
      <c r="B26" s="87"/>
      <c r="C26" s="87"/>
      <c r="D26" s="7"/>
    </row>
    <row r="27" spans="1:4" ht="16" x14ac:dyDescent="0.2">
      <c r="A27" s="5"/>
      <c r="B27" s="84" t="s">
        <v>190</v>
      </c>
      <c r="C27" s="84"/>
      <c r="D27" s="7"/>
    </row>
    <row r="28" spans="1:4" x14ac:dyDescent="0.2">
      <c r="A28" s="5"/>
      <c r="B28" s="87" t="s">
        <v>119</v>
      </c>
      <c r="C28" s="87"/>
      <c r="D28" s="7"/>
    </row>
    <row r="29" spans="1:4" x14ac:dyDescent="0.2">
      <c r="A29" s="5"/>
      <c r="B29" s="87" t="s">
        <v>120</v>
      </c>
      <c r="C29" s="87"/>
      <c r="D29" s="7"/>
    </row>
    <row r="30" spans="1:4" x14ac:dyDescent="0.2">
      <c r="A30" s="5"/>
      <c r="B30" s="87" t="s">
        <v>121</v>
      </c>
      <c r="C30" s="87"/>
      <c r="D30" s="7"/>
    </row>
    <row r="31" spans="1:4" x14ac:dyDescent="0.2">
      <c r="A31" s="5"/>
      <c r="B31" s="87"/>
      <c r="C31" s="87"/>
      <c r="D31" s="7"/>
    </row>
    <row r="32" spans="1:4" ht="16" x14ac:dyDescent="0.2">
      <c r="A32" s="5"/>
      <c r="B32" s="84" t="s">
        <v>177</v>
      </c>
      <c r="C32" s="84"/>
      <c r="D32" s="7"/>
    </row>
    <row r="33" spans="1:4" x14ac:dyDescent="0.2">
      <c r="A33" s="5"/>
      <c r="B33" s="87" t="s">
        <v>178</v>
      </c>
      <c r="C33" s="87"/>
      <c r="D33" s="7"/>
    </row>
    <row r="34" spans="1:4" x14ac:dyDescent="0.2">
      <c r="A34" s="5"/>
      <c r="B34" s="87"/>
      <c r="C34" s="87"/>
      <c r="D34" s="7"/>
    </row>
    <row r="35" spans="1:4" ht="16" x14ac:dyDescent="0.2">
      <c r="A35" s="5"/>
      <c r="B35" s="84" t="s">
        <v>179</v>
      </c>
      <c r="C35" s="84"/>
      <c r="D35" s="7"/>
    </row>
    <row r="36" spans="1:4" x14ac:dyDescent="0.2">
      <c r="A36" s="5"/>
      <c r="B36" s="87" t="s">
        <v>191</v>
      </c>
      <c r="C36" s="87"/>
      <c r="D36" s="7"/>
    </row>
    <row r="37" spans="1:4" x14ac:dyDescent="0.2">
      <c r="A37" s="5"/>
      <c r="B37" s="87"/>
      <c r="C37" s="87"/>
      <c r="D37" s="7"/>
    </row>
    <row r="38" spans="1:4" ht="16" x14ac:dyDescent="0.2">
      <c r="A38" s="5"/>
      <c r="B38" s="84" t="s">
        <v>192</v>
      </c>
      <c r="C38" s="84"/>
      <c r="D38" s="7"/>
    </row>
    <row r="39" spans="1:4" x14ac:dyDescent="0.2">
      <c r="A39" s="5"/>
      <c r="B39" s="87" t="s">
        <v>193</v>
      </c>
      <c r="C39" s="87"/>
      <c r="D39" s="7"/>
    </row>
    <row r="40" spans="1:4" x14ac:dyDescent="0.2">
      <c r="A40" s="5"/>
      <c r="B40" s="87"/>
      <c r="C40" s="87"/>
      <c r="D40" s="7"/>
    </row>
    <row r="41" spans="1:4" x14ac:dyDescent="0.2">
      <c r="A41" s="5"/>
      <c r="B41" s="87" t="s">
        <v>194</v>
      </c>
      <c r="C41" s="87"/>
      <c r="D41" s="7"/>
    </row>
    <row r="42" spans="1:4" x14ac:dyDescent="0.2">
      <c r="A42" s="5"/>
      <c r="B42" s="87"/>
      <c r="C42" s="87"/>
      <c r="D42" s="7"/>
    </row>
    <row r="43" spans="1:4" x14ac:dyDescent="0.2">
      <c r="A43" s="5"/>
      <c r="B43" s="87" t="s">
        <v>122</v>
      </c>
      <c r="C43" s="87"/>
      <c r="D43" s="7"/>
    </row>
    <row r="44" spans="1:4" ht="16" thickBot="1" x14ac:dyDescent="0.25">
      <c r="A44" s="8"/>
      <c r="B44" s="9"/>
      <c r="C44" s="9"/>
      <c r="D44" s="10"/>
    </row>
  </sheetData>
  <mergeCells count="30"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18:C18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17:C17"/>
    <mergeCell ref="B12:C12"/>
    <mergeCell ref="B13:C13"/>
    <mergeCell ref="B14:C14"/>
    <mergeCell ref="B15:C15"/>
    <mergeCell ref="B16:C16"/>
  </mergeCells>
  <hyperlinks>
    <hyperlink ref="B8" r:id="rId1" xr:uid="{DAF59644-36C1-4159-831E-B477694B4F88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64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12.83203125" customWidth="1"/>
    <col min="2" max="3" width="9.1640625" customWidth="1"/>
    <col min="5" max="7" width="9.1640625" customWidth="1"/>
  </cols>
  <sheetData>
    <row r="1" spans="1:5" ht="24" x14ac:dyDescent="0.3">
      <c r="A1" s="92" t="s">
        <v>176</v>
      </c>
      <c r="B1" s="92"/>
      <c r="C1" s="92"/>
    </row>
    <row r="3" spans="1:5" x14ac:dyDescent="0.2">
      <c r="A3" t="s">
        <v>198</v>
      </c>
    </row>
    <row r="4" spans="1:5" x14ac:dyDescent="0.2">
      <c r="A4" t="s">
        <v>199</v>
      </c>
    </row>
    <row r="6" spans="1:5" x14ac:dyDescent="0.2">
      <c r="A6" s="41" t="s">
        <v>164</v>
      </c>
    </row>
    <row r="7" spans="1:5" x14ac:dyDescent="0.2">
      <c r="A7" t="s">
        <v>163</v>
      </c>
    </row>
    <row r="9" spans="1:5" ht="16" thickBot="1" x14ac:dyDescent="0.25">
      <c r="A9" s="12" t="s">
        <v>0</v>
      </c>
      <c r="B9" s="13" t="s">
        <v>17</v>
      </c>
      <c r="C9" s="13" t="s">
        <v>18</v>
      </c>
      <c r="D9" s="13" t="s">
        <v>19</v>
      </c>
      <c r="E9" s="13" t="s">
        <v>16</v>
      </c>
    </row>
    <row r="10" spans="1:5" x14ac:dyDescent="0.2">
      <c r="A10" t="s">
        <v>1</v>
      </c>
      <c r="B10" s="2">
        <v>4286</v>
      </c>
      <c r="C10" s="2">
        <v>1854</v>
      </c>
      <c r="D10" s="2">
        <v>4962</v>
      </c>
      <c r="E10" s="16">
        <f>SUM(B10:D10)</f>
        <v>11102</v>
      </c>
    </row>
    <row r="11" spans="1:5" x14ac:dyDescent="0.2">
      <c r="A11" t="s">
        <v>2</v>
      </c>
      <c r="B11" s="2">
        <v>1154</v>
      </c>
      <c r="C11" s="2">
        <v>1260</v>
      </c>
      <c r="D11" s="2">
        <v>1348</v>
      </c>
      <c r="E11" s="16">
        <f>SUM(B11:D11)</f>
        <v>3762</v>
      </c>
    </row>
    <row r="12" spans="1:5" x14ac:dyDescent="0.2">
      <c r="A12" t="s">
        <v>110</v>
      </c>
      <c r="B12" s="2">
        <v>3692</v>
      </c>
      <c r="C12" s="2">
        <v>1298</v>
      </c>
      <c r="D12" s="2">
        <v>3189</v>
      </c>
      <c r="E12" s="16">
        <f>SUM(B12:D12)</f>
        <v>8179</v>
      </c>
    </row>
    <row r="13" spans="1:5" x14ac:dyDescent="0.2">
      <c r="A13" t="s">
        <v>3</v>
      </c>
      <c r="B13" s="2">
        <v>3245</v>
      </c>
      <c r="C13" s="2">
        <v>384</v>
      </c>
      <c r="D13" s="2">
        <v>2756</v>
      </c>
      <c r="E13" s="16">
        <f>SUM(B13:D13)</f>
        <v>6385</v>
      </c>
    </row>
    <row r="14" spans="1:5" ht="16" thickBot="1" x14ac:dyDescent="0.25">
      <c r="A14" s="14" t="s">
        <v>16</v>
      </c>
      <c r="B14" s="15">
        <f>SUM(B10:B13)</f>
        <v>12377</v>
      </c>
      <c r="C14" s="15">
        <f>SUM(C10:C13)</f>
        <v>4796</v>
      </c>
      <c r="D14" s="15">
        <f>SUM(D10:D13)</f>
        <v>12255</v>
      </c>
      <c r="E14" s="15">
        <f>SUM(B14:D14)</f>
        <v>29428</v>
      </c>
    </row>
    <row r="15" spans="1:5" ht="16" thickTop="1" x14ac:dyDescent="0.2"/>
    <row r="17" spans="1:1" x14ac:dyDescent="0.2">
      <c r="A17" s="41" t="s">
        <v>165</v>
      </c>
    </row>
    <row r="18" spans="1:1" x14ac:dyDescent="0.2">
      <c r="A18" t="s">
        <v>167</v>
      </c>
    </row>
    <row r="19" spans="1:1" x14ac:dyDescent="0.2">
      <c r="A19" t="s">
        <v>166</v>
      </c>
    </row>
    <row r="20" spans="1:1" x14ac:dyDescent="0.2">
      <c r="A20" t="s">
        <v>168</v>
      </c>
    </row>
    <row r="21" spans="1:1" x14ac:dyDescent="0.2">
      <c r="A21" t="s">
        <v>169</v>
      </c>
    </row>
    <row r="22" spans="1:1" x14ac:dyDescent="0.2">
      <c r="A22" t="s">
        <v>170</v>
      </c>
    </row>
    <row r="24" spans="1:1" x14ac:dyDescent="0.2">
      <c r="A24" s="41" t="s">
        <v>171</v>
      </c>
    </row>
    <row r="25" spans="1:1" x14ac:dyDescent="0.2">
      <c r="A25" t="s">
        <v>172</v>
      </c>
    </row>
    <row r="27" spans="1:1" x14ac:dyDescent="0.2">
      <c r="A27" s="41" t="s">
        <v>173</v>
      </c>
    </row>
    <row r="28" spans="1:1" x14ac:dyDescent="0.2">
      <c r="A28" s="62" t="s">
        <v>174</v>
      </c>
    </row>
    <row r="29" spans="1:1" x14ac:dyDescent="0.2">
      <c r="A29" t="s">
        <v>175</v>
      </c>
    </row>
    <row r="64" spans="1:1" x14ac:dyDescent="0.2">
      <c r="A64" s="1"/>
    </row>
  </sheetData>
  <mergeCells count="1">
    <mergeCell ref="A1:C1"/>
  </mergeCells>
  <pageMargins left="0.7" right="0.7" top="0.75" bottom="0.75" header="0.3" footer="0.3"/>
  <pageSetup orientation="portrait" horizont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5674-A189-4EFB-A358-F4D250F4A066}">
  <dimension ref="A1:D47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11.1640625" customWidth="1"/>
  </cols>
  <sheetData>
    <row r="1" spans="1:4" ht="24" x14ac:dyDescent="0.3">
      <c r="A1" s="92" t="s">
        <v>131</v>
      </c>
      <c r="B1" s="92"/>
    </row>
    <row r="2" spans="1:4" x14ac:dyDescent="0.2">
      <c r="A2" t="s">
        <v>156</v>
      </c>
    </row>
    <row r="3" spans="1:4" x14ac:dyDescent="0.2">
      <c r="A3" t="s">
        <v>157</v>
      </c>
    </row>
    <row r="4" spans="1:4" x14ac:dyDescent="0.2">
      <c r="A4" t="s">
        <v>158</v>
      </c>
    </row>
    <row r="6" spans="1:4" ht="18" thickBot="1" x14ac:dyDescent="0.25">
      <c r="A6" s="63" t="s">
        <v>132</v>
      </c>
      <c r="B6" s="63"/>
    </row>
    <row r="7" spans="1:4" ht="16" thickTop="1" x14ac:dyDescent="0.2">
      <c r="A7" s="62" t="s">
        <v>133</v>
      </c>
    </row>
    <row r="8" spans="1:4" x14ac:dyDescent="0.2">
      <c r="A8" t="s">
        <v>134</v>
      </c>
    </row>
    <row r="9" spans="1:4" x14ac:dyDescent="0.2">
      <c r="A9" t="s">
        <v>135</v>
      </c>
    </row>
    <row r="10" spans="1:4" x14ac:dyDescent="0.2">
      <c r="A10" t="s">
        <v>136</v>
      </c>
    </row>
    <row r="12" spans="1:4" x14ac:dyDescent="0.2">
      <c r="A12" t="s">
        <v>159</v>
      </c>
    </row>
    <row r="14" spans="1:4" ht="16" thickBot="1" x14ac:dyDescent="0.25">
      <c r="A14" s="12" t="s">
        <v>111</v>
      </c>
      <c r="B14" s="13" t="s">
        <v>113</v>
      </c>
      <c r="C14" s="13" t="s">
        <v>28</v>
      </c>
      <c r="D14" s="13" t="s">
        <v>114</v>
      </c>
    </row>
    <row r="15" spans="1:4" x14ac:dyDescent="0.2">
      <c r="A15" s="61" t="s">
        <v>160</v>
      </c>
      <c r="B15" s="60" t="str">
        <f>LEFT(A15,4)</f>
        <v>2018</v>
      </c>
      <c r="C15" s="60" t="str">
        <f>RIGHT(A15,2)</f>
        <v>15</v>
      </c>
      <c r="D15" s="60" t="str">
        <f>MID(A15,5,2)</f>
        <v>01</v>
      </c>
    </row>
    <row r="16" spans="1:4" x14ac:dyDescent="0.2">
      <c r="A16" t="s">
        <v>112</v>
      </c>
      <c r="B16" s="60" t="str">
        <f>LEFT(A16,4)</f>
        <v>2018</v>
      </c>
      <c r="C16" s="60" t="str">
        <f>RIGHT(A16,2)</f>
        <v>23</v>
      </c>
      <c r="D16" s="60" t="str">
        <f>MID(A16,5,2)</f>
        <v>01</v>
      </c>
    </row>
    <row r="17" spans="1:4" x14ac:dyDescent="0.2">
      <c r="A17" s="61" t="s">
        <v>161</v>
      </c>
      <c r="B17" s="60" t="str">
        <f>LEFT(A17,4)</f>
        <v>2018</v>
      </c>
      <c r="C17" s="60" t="str">
        <f>RIGHT(A17,2)</f>
        <v>18</v>
      </c>
      <c r="D17" s="60" t="str">
        <f>MID(A17,5,2)</f>
        <v>02</v>
      </c>
    </row>
    <row r="19" spans="1:4" ht="18" thickBot="1" x14ac:dyDescent="0.25">
      <c r="A19" s="63" t="s">
        <v>137</v>
      </c>
      <c r="B19" s="63"/>
      <c r="C19" s="63"/>
    </row>
    <row r="20" spans="1:4" ht="16" thickTop="1" x14ac:dyDescent="0.2">
      <c r="A20" s="62" t="s">
        <v>133</v>
      </c>
    </row>
    <row r="21" spans="1:4" x14ac:dyDescent="0.2">
      <c r="A21" t="s">
        <v>138</v>
      </c>
    </row>
    <row r="22" spans="1:4" x14ac:dyDescent="0.2">
      <c r="A22" t="s">
        <v>139</v>
      </c>
    </row>
    <row r="23" spans="1:4" x14ac:dyDescent="0.2">
      <c r="A23" t="s">
        <v>140</v>
      </c>
    </row>
    <row r="25" spans="1:4" x14ac:dyDescent="0.2">
      <c r="A25" t="s">
        <v>144</v>
      </c>
    </row>
    <row r="27" spans="1:4" x14ac:dyDescent="0.2">
      <c r="B27" s="59" t="s">
        <v>126</v>
      </c>
      <c r="C27" s="59" t="s">
        <v>146</v>
      </c>
      <c r="D27" s="59" t="s">
        <v>145</v>
      </c>
    </row>
    <row r="28" spans="1:4" x14ac:dyDescent="0.2">
      <c r="A28" s="75" t="s">
        <v>141</v>
      </c>
      <c r="B28" s="60" t="str">
        <f>UPPER(B27)</f>
        <v>TEST CASE</v>
      </c>
      <c r="C28" s="60" t="str">
        <f t="shared" ref="C28:D28" si="0">UPPER(C27)</f>
        <v>BIG BEN</v>
      </c>
      <c r="D28" s="60" t="str">
        <f t="shared" si="0"/>
        <v>ED AMES</v>
      </c>
    </row>
    <row r="29" spans="1:4" x14ac:dyDescent="0.2">
      <c r="A29" s="75" t="s">
        <v>142</v>
      </c>
      <c r="B29" s="43" t="str">
        <f>LOWER(B27)</f>
        <v>test case</v>
      </c>
      <c r="C29" s="43" t="str">
        <f t="shared" ref="C29:D29" si="1">LOWER(C27)</f>
        <v>big ben</v>
      </c>
      <c r="D29" s="43" t="str">
        <f t="shared" si="1"/>
        <v>ed ames</v>
      </c>
    </row>
    <row r="30" spans="1:4" x14ac:dyDescent="0.2">
      <c r="A30" s="75" t="s">
        <v>143</v>
      </c>
      <c r="B30" s="43" t="str">
        <f>PROPER(B27)</f>
        <v>Test Case</v>
      </c>
      <c r="C30" s="43" t="str">
        <f t="shared" ref="C30:D30" si="2">PROPER(C27)</f>
        <v>Big Ben</v>
      </c>
      <c r="D30" s="43" t="str">
        <f t="shared" si="2"/>
        <v>Ed Ames</v>
      </c>
    </row>
    <row r="32" spans="1:4" ht="18" thickBot="1" x14ac:dyDescent="0.25">
      <c r="A32" s="63" t="s">
        <v>147</v>
      </c>
      <c r="B32" s="63"/>
      <c r="C32" s="63"/>
      <c r="D32" s="63"/>
    </row>
    <row r="33" spans="1:3" ht="16" thickTop="1" x14ac:dyDescent="0.2">
      <c r="A33" s="62" t="s">
        <v>133</v>
      </c>
    </row>
    <row r="34" spans="1:3" x14ac:dyDescent="0.2">
      <c r="A34" t="s">
        <v>200</v>
      </c>
    </row>
    <row r="35" spans="1:3" x14ac:dyDescent="0.2">
      <c r="A35" t="s">
        <v>201</v>
      </c>
    </row>
    <row r="37" spans="1:3" x14ac:dyDescent="0.2">
      <c r="A37" t="s">
        <v>148</v>
      </c>
    </row>
    <row r="39" spans="1:3" x14ac:dyDescent="0.2">
      <c r="A39" s="41" t="s">
        <v>127</v>
      </c>
      <c r="B39" s="41" t="s">
        <v>128</v>
      </c>
      <c r="C39" s="41" t="s">
        <v>149</v>
      </c>
    </row>
    <row r="40" spans="1:3" x14ac:dyDescent="0.2">
      <c r="A40" t="s">
        <v>129</v>
      </c>
      <c r="B40" t="s">
        <v>130</v>
      </c>
      <c r="C40" s="60" t="str">
        <f>CONCATENATE(B40,      " ",A40)</f>
        <v>Laura Smith</v>
      </c>
    </row>
    <row r="41" spans="1:3" x14ac:dyDescent="0.2">
      <c r="A41" t="s">
        <v>150</v>
      </c>
      <c r="B41" t="s">
        <v>152</v>
      </c>
      <c r="C41" s="60" t="str">
        <f t="shared" ref="C41:C42" si="3">CONCATENATE(B41,      " ",A41)</f>
        <v>Ed Jones</v>
      </c>
    </row>
    <row r="42" spans="1:3" x14ac:dyDescent="0.2">
      <c r="A42" t="s">
        <v>151</v>
      </c>
      <c r="B42" t="s">
        <v>153</v>
      </c>
      <c r="C42" s="60" t="str">
        <f t="shared" si="3"/>
        <v>Bill Garcia</v>
      </c>
    </row>
    <row r="44" spans="1:3" x14ac:dyDescent="0.2">
      <c r="A44" t="s">
        <v>162</v>
      </c>
    </row>
    <row r="45" spans="1:3" x14ac:dyDescent="0.2">
      <c r="A45" s="62" t="s">
        <v>133</v>
      </c>
    </row>
    <row r="46" spans="1:3" x14ac:dyDescent="0.2">
      <c r="A46" s="61" t="s">
        <v>154</v>
      </c>
    </row>
    <row r="47" spans="1:3" x14ac:dyDescent="0.2">
      <c r="A47" t="s">
        <v>155</v>
      </c>
    </row>
  </sheetData>
  <mergeCells count="1">
    <mergeCell ref="A1:B1"/>
  </mergeCells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FD2D-D9D7-490A-A886-0489C009F58D}">
  <dimension ref="A1:J31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13.5" customWidth="1"/>
    <col min="2" max="2" width="11.6640625" customWidth="1"/>
    <col min="3" max="3" width="10.5" customWidth="1"/>
  </cols>
  <sheetData>
    <row r="1" spans="1:10" ht="24" x14ac:dyDescent="0.3">
      <c r="A1" s="92" t="s">
        <v>202</v>
      </c>
      <c r="B1" s="92"/>
    </row>
    <row r="3" spans="1:10" ht="16" x14ac:dyDescent="0.2">
      <c r="A3" s="76" t="s">
        <v>203</v>
      </c>
    </row>
    <row r="4" spans="1:10" x14ac:dyDescent="0.2">
      <c r="A4" t="s">
        <v>204</v>
      </c>
    </row>
    <row r="6" spans="1:10" x14ac:dyDescent="0.2">
      <c r="A6" s="77" t="s">
        <v>6</v>
      </c>
      <c r="B6" s="77" t="s">
        <v>0</v>
      </c>
      <c r="C6" s="77" t="s">
        <v>7</v>
      </c>
      <c r="D6" s="77" t="s">
        <v>4</v>
      </c>
      <c r="E6" s="77" t="s">
        <v>5</v>
      </c>
      <c r="H6" s="77" t="s">
        <v>62</v>
      </c>
      <c r="I6" s="77" t="s">
        <v>16</v>
      </c>
      <c r="J6" s="77" t="s">
        <v>61</v>
      </c>
    </row>
    <row r="7" spans="1:10" x14ac:dyDescent="0.2">
      <c r="A7" s="1">
        <v>43283</v>
      </c>
      <c r="B7" t="s">
        <v>205</v>
      </c>
      <c r="C7" t="s">
        <v>206</v>
      </c>
      <c r="D7" t="s">
        <v>207</v>
      </c>
      <c r="E7">
        <v>779</v>
      </c>
      <c r="G7" s="41" t="s">
        <v>207</v>
      </c>
      <c r="H7" s="60">
        <f>COUNTIF($D$7:$D$20,G7)</f>
        <v>3</v>
      </c>
      <c r="I7" s="60">
        <f>SUMIF($D$7:$D$20,G7,$E$7:$E$20)</f>
        <v>3181</v>
      </c>
      <c r="J7" s="60">
        <f>AVERAGEIF($D$7:$D$20,G7,$E$7:$E$20)</f>
        <v>1060.3333333333333</v>
      </c>
    </row>
    <row r="8" spans="1:10" x14ac:dyDescent="0.2">
      <c r="A8" s="1">
        <v>43286</v>
      </c>
      <c r="B8" t="s">
        <v>1</v>
      </c>
      <c r="C8" t="s">
        <v>206</v>
      </c>
      <c r="D8" t="s">
        <v>208</v>
      </c>
      <c r="E8">
        <v>1037</v>
      </c>
      <c r="G8" s="41" t="s">
        <v>209</v>
      </c>
      <c r="H8" s="60">
        <f t="shared" ref="H8:H9" si="0">COUNTIF($D$7:$D$20,G8)</f>
        <v>5</v>
      </c>
      <c r="I8" s="60">
        <f t="shared" ref="I8:I9" si="1">SUMIF($D$7:$D$20,G8,$E$7:$E$20)</f>
        <v>4399</v>
      </c>
      <c r="J8" s="60">
        <f t="shared" ref="J8:J9" si="2">AVERAGEIF($D$7:$D$20,G8,$E$7:$E$20)</f>
        <v>879.8</v>
      </c>
    </row>
    <row r="9" spans="1:10" x14ac:dyDescent="0.2">
      <c r="A9" s="1">
        <v>43287</v>
      </c>
      <c r="B9" t="s">
        <v>210</v>
      </c>
      <c r="C9" t="s">
        <v>211</v>
      </c>
      <c r="D9" t="s">
        <v>208</v>
      </c>
      <c r="E9">
        <v>1442</v>
      </c>
      <c r="G9" s="41" t="s">
        <v>208</v>
      </c>
      <c r="H9" s="60">
        <f t="shared" si="0"/>
        <v>6</v>
      </c>
      <c r="I9" s="60">
        <f t="shared" si="1"/>
        <v>6802</v>
      </c>
      <c r="J9" s="60">
        <f t="shared" si="2"/>
        <v>1133.6666666666667</v>
      </c>
    </row>
    <row r="10" spans="1:10" x14ac:dyDescent="0.2">
      <c r="A10" s="1">
        <v>43288</v>
      </c>
      <c r="B10" t="s">
        <v>205</v>
      </c>
      <c r="C10" t="s">
        <v>211</v>
      </c>
      <c r="D10" t="s">
        <v>208</v>
      </c>
      <c r="E10">
        <v>503</v>
      </c>
    </row>
    <row r="11" spans="1:10" x14ac:dyDescent="0.2">
      <c r="A11" s="1">
        <v>43289</v>
      </c>
      <c r="B11" t="s">
        <v>205</v>
      </c>
      <c r="C11" t="s">
        <v>8</v>
      </c>
      <c r="D11" t="s">
        <v>207</v>
      </c>
      <c r="E11">
        <v>1042</v>
      </c>
    </row>
    <row r="12" spans="1:10" x14ac:dyDescent="0.2">
      <c r="A12" s="1">
        <v>43299</v>
      </c>
      <c r="B12" t="s">
        <v>2</v>
      </c>
      <c r="C12" t="s">
        <v>206</v>
      </c>
      <c r="D12" t="s">
        <v>209</v>
      </c>
      <c r="E12">
        <v>549</v>
      </c>
    </row>
    <row r="13" spans="1:10" x14ac:dyDescent="0.2">
      <c r="A13" s="1">
        <v>43299</v>
      </c>
      <c r="B13" t="s">
        <v>2</v>
      </c>
      <c r="C13" t="s">
        <v>206</v>
      </c>
      <c r="D13" t="s">
        <v>209</v>
      </c>
      <c r="E13">
        <v>605</v>
      </c>
    </row>
    <row r="14" spans="1:10" x14ac:dyDescent="0.2">
      <c r="A14" s="1">
        <v>43300</v>
      </c>
      <c r="B14" t="s">
        <v>212</v>
      </c>
      <c r="C14" t="s">
        <v>211</v>
      </c>
      <c r="D14" t="s">
        <v>209</v>
      </c>
      <c r="E14">
        <v>840</v>
      </c>
    </row>
    <row r="15" spans="1:10" x14ac:dyDescent="0.2">
      <c r="A15" s="1">
        <v>43302</v>
      </c>
      <c r="B15" t="s">
        <v>1</v>
      </c>
      <c r="C15" t="s">
        <v>211</v>
      </c>
      <c r="D15" t="s">
        <v>208</v>
      </c>
      <c r="E15">
        <v>1049</v>
      </c>
    </row>
    <row r="16" spans="1:10" x14ac:dyDescent="0.2">
      <c r="A16" s="1">
        <v>43304</v>
      </c>
      <c r="B16" t="s">
        <v>210</v>
      </c>
      <c r="C16" t="s">
        <v>211</v>
      </c>
      <c r="D16" t="s">
        <v>207</v>
      </c>
      <c r="E16">
        <v>1360</v>
      </c>
    </row>
    <row r="17" spans="1:5" x14ac:dyDescent="0.2">
      <c r="A17" s="1">
        <v>43307</v>
      </c>
      <c r="B17" t="s">
        <v>1</v>
      </c>
      <c r="C17" t="s">
        <v>206</v>
      </c>
      <c r="D17" t="s">
        <v>208</v>
      </c>
      <c r="E17">
        <v>1403</v>
      </c>
    </row>
    <row r="18" spans="1:5" x14ac:dyDescent="0.2">
      <c r="A18" s="1">
        <v>43308</v>
      </c>
      <c r="B18" t="s">
        <v>212</v>
      </c>
      <c r="C18" t="s">
        <v>8</v>
      </c>
      <c r="D18" t="s">
        <v>209</v>
      </c>
      <c r="E18">
        <v>1088</v>
      </c>
    </row>
    <row r="19" spans="1:5" x14ac:dyDescent="0.2">
      <c r="A19" s="1">
        <v>43310</v>
      </c>
      <c r="B19" t="s">
        <v>205</v>
      </c>
      <c r="C19" t="s">
        <v>8</v>
      </c>
      <c r="D19" t="s">
        <v>208</v>
      </c>
      <c r="E19">
        <v>1368</v>
      </c>
    </row>
    <row r="20" spans="1:5" x14ac:dyDescent="0.2">
      <c r="A20" s="1">
        <v>43310</v>
      </c>
      <c r="B20" t="s">
        <v>212</v>
      </c>
      <c r="C20" t="s">
        <v>206</v>
      </c>
      <c r="D20" t="s">
        <v>209</v>
      </c>
      <c r="E20">
        <v>1317</v>
      </c>
    </row>
    <row r="21" spans="1:5" x14ac:dyDescent="0.2">
      <c r="A21" s="1"/>
    </row>
    <row r="22" spans="1:5" ht="16" x14ac:dyDescent="0.2">
      <c r="A22" s="76" t="s">
        <v>213</v>
      </c>
    </row>
    <row r="23" spans="1:5" x14ac:dyDescent="0.2">
      <c r="A23" t="s">
        <v>214</v>
      </c>
    </row>
    <row r="25" spans="1:5" x14ac:dyDescent="0.2">
      <c r="A25" s="75" t="s">
        <v>215</v>
      </c>
    </row>
    <row r="26" spans="1:5" x14ac:dyDescent="0.2">
      <c r="A26" s="41" t="s">
        <v>1</v>
      </c>
      <c r="B26" s="60">
        <f>Homework2!E4</f>
        <v>3381</v>
      </c>
    </row>
    <row r="27" spans="1:5" x14ac:dyDescent="0.2">
      <c r="A27" s="41" t="s">
        <v>2</v>
      </c>
      <c r="B27" s="60">
        <f>Homework2!E5</f>
        <v>4123</v>
      </c>
    </row>
    <row r="28" spans="1:5" x14ac:dyDescent="0.2">
      <c r="A28" s="41" t="s">
        <v>205</v>
      </c>
      <c r="B28" s="60">
        <f>Homework2!E6</f>
        <v>4160</v>
      </c>
    </row>
    <row r="29" spans="1:5" x14ac:dyDescent="0.2">
      <c r="A29" s="41" t="s">
        <v>212</v>
      </c>
      <c r="B29" s="60">
        <f>Homework2!E7</f>
        <v>3050</v>
      </c>
    </row>
    <row r="30" spans="1:5" x14ac:dyDescent="0.2">
      <c r="A30" s="41" t="s">
        <v>210</v>
      </c>
      <c r="B30" s="60">
        <f>Homework2!E8</f>
        <v>4196</v>
      </c>
    </row>
    <row r="31" spans="1:5" x14ac:dyDescent="0.2">
      <c r="A31" s="41" t="s">
        <v>216</v>
      </c>
      <c r="B31" s="60">
        <f>SUM(B26:B30)</f>
        <v>18910</v>
      </c>
    </row>
  </sheetData>
  <mergeCells count="1">
    <mergeCell ref="A1:B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6E5F-E0CE-4C7E-9EF2-60D7091EACE1}">
  <dimension ref="A1:E10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12.33203125" bestFit="1" customWidth="1"/>
  </cols>
  <sheetData>
    <row r="1" spans="1:5" ht="24" x14ac:dyDescent="0.3">
      <c r="A1" s="92" t="s">
        <v>217</v>
      </c>
      <c r="B1" s="92"/>
      <c r="C1" s="92"/>
    </row>
    <row r="3" spans="1:5" x14ac:dyDescent="0.2">
      <c r="A3" s="78"/>
      <c r="B3" s="79" t="s">
        <v>207</v>
      </c>
      <c r="C3" s="79" t="s">
        <v>209</v>
      </c>
      <c r="D3" s="79" t="s">
        <v>208</v>
      </c>
      <c r="E3" s="79" t="s">
        <v>16</v>
      </c>
    </row>
    <row r="4" spans="1:5" x14ac:dyDescent="0.2">
      <c r="A4" s="41" t="s">
        <v>1</v>
      </c>
      <c r="B4" s="2">
        <v>1049</v>
      </c>
      <c r="C4" s="2">
        <v>1205</v>
      </c>
      <c r="D4" s="2">
        <v>1127</v>
      </c>
      <c r="E4" s="16">
        <f t="shared" ref="E4:E9" si="0">SUM(B4:D4)</f>
        <v>3381</v>
      </c>
    </row>
    <row r="5" spans="1:5" x14ac:dyDescent="0.2">
      <c r="A5" s="41" t="s">
        <v>2</v>
      </c>
      <c r="B5" s="2">
        <v>1360</v>
      </c>
      <c r="C5" s="2">
        <v>1695</v>
      </c>
      <c r="D5" s="2">
        <v>1068</v>
      </c>
      <c r="E5" s="16">
        <f t="shared" si="0"/>
        <v>4123</v>
      </c>
    </row>
    <row r="6" spans="1:5" x14ac:dyDescent="0.2">
      <c r="A6" s="41" t="s">
        <v>205</v>
      </c>
      <c r="B6" s="2">
        <v>1403</v>
      </c>
      <c r="C6" s="2">
        <v>1395</v>
      </c>
      <c r="D6" s="2">
        <v>1362</v>
      </c>
      <c r="E6" s="16">
        <f t="shared" si="0"/>
        <v>4160</v>
      </c>
    </row>
    <row r="7" spans="1:5" x14ac:dyDescent="0.2">
      <c r="A7" s="41" t="s">
        <v>212</v>
      </c>
      <c r="B7" s="2">
        <v>1088</v>
      </c>
      <c r="C7" s="2">
        <v>863</v>
      </c>
      <c r="D7" s="2">
        <v>1099</v>
      </c>
      <c r="E7" s="16">
        <f t="shared" si="0"/>
        <v>3050</v>
      </c>
    </row>
    <row r="8" spans="1:5" x14ac:dyDescent="0.2">
      <c r="A8" s="41" t="s">
        <v>210</v>
      </c>
      <c r="B8" s="2">
        <v>1368</v>
      </c>
      <c r="C8" s="2">
        <v>1813</v>
      </c>
      <c r="D8" s="2">
        <v>1015</v>
      </c>
      <c r="E8" s="16">
        <f t="shared" si="0"/>
        <v>4196</v>
      </c>
    </row>
    <row r="9" spans="1:5" ht="16" thickBot="1" x14ac:dyDescent="0.25">
      <c r="A9" s="14" t="s">
        <v>16</v>
      </c>
      <c r="B9" s="15">
        <f>SUM(B4:B8)</f>
        <v>6268</v>
      </c>
      <c r="C9" s="15">
        <f>SUM(C4:C8)</f>
        <v>6971</v>
      </c>
      <c r="D9" s="15">
        <f>SUM(D4:D8)</f>
        <v>5671</v>
      </c>
      <c r="E9" s="15">
        <f t="shared" si="0"/>
        <v>18910</v>
      </c>
    </row>
    <row r="10" spans="1:5" ht="16" thickTop="1" x14ac:dyDescent="0.2"/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1E2FF-2B55-424C-A5D0-F93752AC9427}">
  <dimension ref="A1:C1"/>
  <sheetViews>
    <sheetView zoomScale="120" zoomScaleNormal="120" workbookViewId="0">
      <selection sqref="A1:B1"/>
    </sheetView>
  </sheetViews>
  <sheetFormatPr baseColWidth="10" defaultRowHeight="15" x14ac:dyDescent="0.2"/>
  <sheetData>
    <row r="1" spans="1:3" ht="24" x14ac:dyDescent="0.3">
      <c r="A1" s="92" t="s">
        <v>226</v>
      </c>
      <c r="B1" s="92"/>
      <c r="C1" s="11"/>
    </row>
  </sheetData>
  <mergeCells count="1">
    <mergeCell ref="A1:B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H82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4.5" customWidth="1"/>
    <col min="3" max="3" width="12.5" customWidth="1"/>
    <col min="4" max="4" width="11.33203125" customWidth="1"/>
    <col min="6" max="6" width="11" bestFit="1" customWidth="1"/>
    <col min="10" max="10" width="10" bestFit="1" customWidth="1"/>
  </cols>
  <sheetData>
    <row r="1" spans="1:7" ht="24" x14ac:dyDescent="0.3">
      <c r="A1" s="92" t="s">
        <v>224</v>
      </c>
      <c r="B1" s="92"/>
      <c r="C1" s="92"/>
    </row>
    <row r="2" spans="1:7" x14ac:dyDescent="0.2">
      <c r="A2" s="53" t="s">
        <v>109</v>
      </c>
      <c r="E2" s="88"/>
      <c r="F2" s="88"/>
      <c r="G2" s="88"/>
    </row>
    <row r="4" spans="1:7" ht="16" x14ac:dyDescent="0.2">
      <c r="A4" s="52" t="s">
        <v>103</v>
      </c>
      <c r="B4" s="17" t="s">
        <v>33</v>
      </c>
      <c r="C4" s="17"/>
      <c r="D4" s="17"/>
    </row>
    <row r="5" spans="1:7" ht="16" x14ac:dyDescent="0.2">
      <c r="A5" s="52"/>
      <c r="B5" s="17"/>
      <c r="C5" s="17"/>
      <c r="D5" s="17"/>
    </row>
    <row r="6" spans="1:7" ht="17" thickBot="1" x14ac:dyDescent="0.25">
      <c r="A6" s="52"/>
      <c r="B6" s="17"/>
      <c r="C6" s="72" t="s">
        <v>96</v>
      </c>
      <c r="D6" s="73" t="s">
        <v>97</v>
      </c>
    </row>
    <row r="7" spans="1:7" ht="16" x14ac:dyDescent="0.2">
      <c r="A7" s="52"/>
      <c r="B7" s="17"/>
      <c r="C7" s="74" t="s">
        <v>91</v>
      </c>
      <c r="D7" s="21" t="s">
        <v>98</v>
      </c>
    </row>
    <row r="8" spans="1:7" ht="16" x14ac:dyDescent="0.2">
      <c r="A8" s="52"/>
      <c r="B8" s="17"/>
      <c r="C8" s="74" t="s">
        <v>92</v>
      </c>
      <c r="D8" s="21" t="s">
        <v>99</v>
      </c>
    </row>
    <row r="9" spans="1:7" ht="16" x14ac:dyDescent="0.2">
      <c r="A9" s="52"/>
      <c r="B9" s="17"/>
      <c r="C9" s="74" t="s">
        <v>93</v>
      </c>
      <c r="D9" s="21" t="s">
        <v>100</v>
      </c>
    </row>
    <row r="10" spans="1:7" ht="16" x14ac:dyDescent="0.2">
      <c r="A10" s="52"/>
      <c r="B10" s="17"/>
      <c r="C10" s="74" t="s">
        <v>94</v>
      </c>
      <c r="D10" s="21" t="s">
        <v>101</v>
      </c>
    </row>
    <row r="11" spans="1:7" ht="16" x14ac:dyDescent="0.2">
      <c r="A11" s="52"/>
      <c r="B11" s="17"/>
      <c r="C11" s="74" t="s">
        <v>95</v>
      </c>
      <c r="D11" s="21" t="s">
        <v>102</v>
      </c>
    </row>
    <row r="12" spans="1:7" x14ac:dyDescent="0.2">
      <c r="A12" s="52"/>
    </row>
    <row r="13" spans="1:7" ht="16" x14ac:dyDescent="0.2">
      <c r="A13" s="52" t="s">
        <v>104</v>
      </c>
      <c r="B13" s="17" t="s">
        <v>34</v>
      </c>
      <c r="C13" s="17"/>
      <c r="D13" s="17"/>
      <c r="E13" s="17"/>
      <c r="F13" s="17"/>
    </row>
    <row r="14" spans="1:7" ht="16" x14ac:dyDescent="0.2">
      <c r="A14" s="52"/>
      <c r="B14" s="17"/>
      <c r="C14" s="17"/>
      <c r="D14" s="17"/>
      <c r="E14" s="17"/>
      <c r="F14" s="17"/>
    </row>
    <row r="15" spans="1:7" ht="17" thickBot="1" x14ac:dyDescent="0.25">
      <c r="A15" s="52"/>
      <c r="B15" s="17"/>
      <c r="C15" s="18" t="s">
        <v>0</v>
      </c>
      <c r="D15" s="19" t="s">
        <v>35</v>
      </c>
      <c r="E15" s="19" t="s">
        <v>21</v>
      </c>
      <c r="F15" s="19" t="s">
        <v>23</v>
      </c>
    </row>
    <row r="16" spans="1:7" ht="16" x14ac:dyDescent="0.2">
      <c r="A16" s="52"/>
      <c r="B16" s="17"/>
      <c r="C16" s="37" t="s">
        <v>50</v>
      </c>
      <c r="D16" s="24" t="s">
        <v>36</v>
      </c>
      <c r="E16" s="24">
        <v>1</v>
      </c>
      <c r="F16" s="25">
        <v>200012</v>
      </c>
    </row>
    <row r="17" spans="1:6" ht="16" x14ac:dyDescent="0.2">
      <c r="A17" s="52"/>
      <c r="B17" s="17"/>
      <c r="C17" s="37" t="s">
        <v>26</v>
      </c>
      <c r="D17" s="24" t="s">
        <v>37</v>
      </c>
      <c r="E17" s="24">
        <v>3</v>
      </c>
      <c r="F17" s="25">
        <v>307643</v>
      </c>
    </row>
    <row r="18" spans="1:6" ht="16" x14ac:dyDescent="0.2">
      <c r="A18" s="52"/>
      <c r="B18" s="17"/>
      <c r="C18" s="36" t="s">
        <v>14</v>
      </c>
      <c r="D18" s="21" t="s">
        <v>37</v>
      </c>
      <c r="E18" s="21">
        <v>4</v>
      </c>
      <c r="F18" s="22">
        <v>318603</v>
      </c>
    </row>
    <row r="19" spans="1:6" ht="16" x14ac:dyDescent="0.2">
      <c r="A19" s="52"/>
      <c r="B19" s="17"/>
      <c r="C19" s="36" t="s">
        <v>51</v>
      </c>
      <c r="D19" s="21" t="s">
        <v>37</v>
      </c>
      <c r="E19" s="21">
        <v>2</v>
      </c>
      <c r="F19" s="22">
        <v>161717</v>
      </c>
    </row>
    <row r="20" spans="1:6" ht="16" x14ac:dyDescent="0.2">
      <c r="A20" s="52"/>
      <c r="B20" s="17"/>
      <c r="C20" s="36" t="s">
        <v>27</v>
      </c>
      <c r="D20" s="21" t="s">
        <v>36</v>
      </c>
      <c r="E20" s="21">
        <v>5</v>
      </c>
      <c r="F20" s="22">
        <v>279753</v>
      </c>
    </row>
    <row r="21" spans="1:6" ht="16" x14ac:dyDescent="0.2">
      <c r="A21" s="52"/>
      <c r="B21" s="17"/>
      <c r="C21" s="17"/>
      <c r="D21" s="17"/>
      <c r="E21" s="17"/>
      <c r="F21" s="17"/>
    </row>
    <row r="22" spans="1:6" ht="16" x14ac:dyDescent="0.2">
      <c r="A22" s="52" t="s">
        <v>105</v>
      </c>
      <c r="B22" s="17" t="s">
        <v>38</v>
      </c>
      <c r="C22" s="17"/>
      <c r="D22" s="17"/>
      <c r="E22" s="17"/>
      <c r="F22" s="17"/>
    </row>
    <row r="23" spans="1:6" ht="16" x14ac:dyDescent="0.2">
      <c r="A23" s="52"/>
      <c r="B23" s="17"/>
      <c r="C23" s="17"/>
      <c r="D23" s="17"/>
      <c r="E23" s="17"/>
      <c r="F23" s="17"/>
    </row>
    <row r="24" spans="1:6" ht="17" thickBot="1" x14ac:dyDescent="0.25">
      <c r="A24" s="52"/>
      <c r="B24" s="17"/>
      <c r="C24" s="18" t="s">
        <v>39</v>
      </c>
      <c r="D24" s="19" t="s">
        <v>40</v>
      </c>
      <c r="E24" s="19" t="s">
        <v>41</v>
      </c>
      <c r="F24" s="19" t="s">
        <v>15</v>
      </c>
    </row>
    <row r="25" spans="1:6" ht="16" x14ac:dyDescent="0.2">
      <c r="A25" s="52"/>
      <c r="B25" s="17"/>
      <c r="C25" s="39" t="s">
        <v>53</v>
      </c>
      <c r="D25" s="21" t="s">
        <v>20</v>
      </c>
      <c r="E25" s="21" t="s">
        <v>23</v>
      </c>
      <c r="F25" s="22">
        <v>2500</v>
      </c>
    </row>
    <row r="26" spans="1:6" ht="16" x14ac:dyDescent="0.2">
      <c r="A26" s="52"/>
      <c r="B26" s="17"/>
      <c r="C26" s="20" t="s">
        <v>54</v>
      </c>
      <c r="D26" s="21" t="s">
        <v>20</v>
      </c>
      <c r="E26" s="21" t="s">
        <v>42</v>
      </c>
      <c r="F26" s="22">
        <v>1000</v>
      </c>
    </row>
    <row r="27" spans="1:6" ht="16" x14ac:dyDescent="0.2">
      <c r="A27" s="52"/>
      <c r="B27" s="17"/>
      <c r="C27" s="20" t="s">
        <v>56</v>
      </c>
      <c r="D27" s="21" t="s">
        <v>20</v>
      </c>
      <c r="E27" s="21" t="s">
        <v>23</v>
      </c>
      <c r="F27" s="22">
        <v>750</v>
      </c>
    </row>
    <row r="28" spans="1:6" ht="16" x14ac:dyDescent="0.2">
      <c r="A28" s="52"/>
      <c r="B28" s="17"/>
      <c r="C28" s="23" t="s">
        <v>55</v>
      </c>
      <c r="D28" s="24" t="s">
        <v>43</v>
      </c>
      <c r="E28" s="24" t="s">
        <v>44</v>
      </c>
      <c r="F28" s="25">
        <v>3000</v>
      </c>
    </row>
    <row r="29" spans="1:6" ht="16" x14ac:dyDescent="0.2">
      <c r="A29" s="52"/>
      <c r="B29" s="17"/>
      <c r="C29" s="23" t="s">
        <v>57</v>
      </c>
      <c r="D29" s="24" t="s">
        <v>43</v>
      </c>
      <c r="E29" s="24" t="s">
        <v>44</v>
      </c>
      <c r="F29" s="25">
        <v>2000</v>
      </c>
    </row>
    <row r="30" spans="1:6" ht="16" x14ac:dyDescent="0.2">
      <c r="A30" s="52"/>
      <c r="B30" s="17"/>
      <c r="C30" s="23" t="s">
        <v>58</v>
      </c>
      <c r="D30" s="24" t="s">
        <v>43</v>
      </c>
      <c r="E30" s="24" t="s">
        <v>42</v>
      </c>
      <c r="F30" s="25">
        <v>500</v>
      </c>
    </row>
    <row r="31" spans="1:6" ht="16" x14ac:dyDescent="0.2">
      <c r="A31" s="52"/>
      <c r="B31" s="17"/>
      <c r="C31" s="17"/>
      <c r="D31" s="17"/>
      <c r="E31" s="17"/>
      <c r="F31" s="17"/>
    </row>
    <row r="32" spans="1:6" ht="16" x14ac:dyDescent="0.2">
      <c r="A32" s="52" t="s">
        <v>106</v>
      </c>
      <c r="B32" s="17" t="s">
        <v>45</v>
      </c>
      <c r="C32" s="17"/>
      <c r="D32" s="17"/>
      <c r="E32" s="17"/>
      <c r="F32" s="17"/>
    </row>
    <row r="33" spans="1:8" ht="16" x14ac:dyDescent="0.2">
      <c r="A33" s="52"/>
      <c r="B33" s="17"/>
      <c r="C33" s="17"/>
      <c r="D33" s="17"/>
      <c r="E33" s="17"/>
      <c r="F33" s="17"/>
    </row>
    <row r="34" spans="1:8" ht="17" thickBot="1" x14ac:dyDescent="0.25">
      <c r="A34" s="52"/>
      <c r="B34" s="17"/>
      <c r="C34" s="38" t="s">
        <v>52</v>
      </c>
      <c r="D34" s="19" t="s">
        <v>35</v>
      </c>
      <c r="E34" s="19" t="s">
        <v>21</v>
      </c>
      <c r="F34" s="19" t="s">
        <v>23</v>
      </c>
    </row>
    <row r="35" spans="1:8" ht="16" hidden="1" x14ac:dyDescent="0.2">
      <c r="A35" s="52"/>
      <c r="B35" s="17"/>
      <c r="C35" s="36" t="s">
        <v>50</v>
      </c>
      <c r="D35" s="21" t="s">
        <v>37</v>
      </c>
      <c r="E35" s="21">
        <v>2</v>
      </c>
      <c r="F35" s="34">
        <v>342105</v>
      </c>
    </row>
    <row r="36" spans="1:8" ht="16" x14ac:dyDescent="0.2">
      <c r="A36" s="52"/>
      <c r="B36" s="17"/>
      <c r="C36" s="37" t="s">
        <v>26</v>
      </c>
      <c r="D36" s="24" t="s">
        <v>36</v>
      </c>
      <c r="E36" s="24">
        <v>5</v>
      </c>
      <c r="F36" s="35">
        <v>192085</v>
      </c>
    </row>
    <row r="37" spans="1:8" ht="16" hidden="1" x14ac:dyDescent="0.2">
      <c r="A37" s="52"/>
      <c r="B37" s="17"/>
      <c r="C37" s="36" t="s">
        <v>14</v>
      </c>
      <c r="D37" s="21" t="s">
        <v>37</v>
      </c>
      <c r="E37" s="21">
        <v>3</v>
      </c>
      <c r="F37" s="34">
        <v>254293</v>
      </c>
    </row>
    <row r="38" spans="1:8" ht="16" x14ac:dyDescent="0.2">
      <c r="A38" s="52"/>
      <c r="B38" s="17"/>
      <c r="C38" s="37" t="s">
        <v>51</v>
      </c>
      <c r="D38" s="24" t="s">
        <v>36</v>
      </c>
      <c r="E38" s="24">
        <v>4</v>
      </c>
      <c r="F38" s="35">
        <v>124580</v>
      </c>
    </row>
    <row r="39" spans="1:8" ht="16" hidden="1" x14ac:dyDescent="0.2">
      <c r="A39" s="52"/>
      <c r="B39" s="17"/>
      <c r="C39" s="36" t="s">
        <v>27</v>
      </c>
      <c r="D39" s="21" t="s">
        <v>37</v>
      </c>
      <c r="E39" s="21">
        <v>4</v>
      </c>
      <c r="F39" s="34">
        <v>226268</v>
      </c>
    </row>
    <row r="40" spans="1:8" ht="16" x14ac:dyDescent="0.2">
      <c r="A40" s="52"/>
      <c r="B40" s="17"/>
      <c r="C40" s="17"/>
      <c r="D40" s="17"/>
      <c r="E40" s="17"/>
      <c r="F40" s="17"/>
    </row>
    <row r="41" spans="1:8" ht="16" x14ac:dyDescent="0.2">
      <c r="A41" s="52" t="s">
        <v>107</v>
      </c>
      <c r="B41" s="26" t="s">
        <v>48</v>
      </c>
      <c r="C41" s="26"/>
      <c r="D41" s="26"/>
      <c r="E41" s="26"/>
      <c r="F41" s="26"/>
      <c r="G41" s="26"/>
      <c r="H41" s="26"/>
    </row>
    <row r="42" spans="1:8" ht="16" x14ac:dyDescent="0.2">
      <c r="A42" s="52"/>
      <c r="B42" s="26"/>
      <c r="C42" s="26"/>
      <c r="D42" s="26"/>
      <c r="E42" s="26"/>
      <c r="F42" s="26"/>
      <c r="G42" s="26"/>
      <c r="H42" s="26"/>
    </row>
    <row r="43" spans="1:8" ht="17" thickBot="1" x14ac:dyDescent="0.25">
      <c r="A43" s="52"/>
      <c r="B43" s="26"/>
      <c r="C43" s="28" t="s">
        <v>35</v>
      </c>
      <c r="D43" s="29" t="s">
        <v>22</v>
      </c>
      <c r="E43" s="29" t="s">
        <v>24</v>
      </c>
      <c r="F43" s="29" t="s">
        <v>46</v>
      </c>
      <c r="G43" s="30" t="s">
        <v>47</v>
      </c>
      <c r="H43" s="26"/>
    </row>
    <row r="44" spans="1:8" ht="17" thickTop="1" x14ac:dyDescent="0.2">
      <c r="A44" s="52"/>
      <c r="B44" s="26"/>
      <c r="C44" s="31" t="s">
        <v>23</v>
      </c>
      <c r="D44" s="32">
        <v>17304</v>
      </c>
      <c r="E44" s="32">
        <v>51215</v>
      </c>
      <c r="F44" s="32">
        <v>34703</v>
      </c>
      <c r="G44" s="33">
        <v>24790</v>
      </c>
      <c r="H44" s="26"/>
    </row>
    <row r="45" spans="1:8" x14ac:dyDescent="0.2">
      <c r="A45" s="52"/>
    </row>
    <row r="46" spans="1:8" ht="16" x14ac:dyDescent="0.2">
      <c r="A46" s="52"/>
      <c r="B46" s="26"/>
      <c r="C46" s="26"/>
      <c r="D46" s="26"/>
      <c r="E46" s="26"/>
      <c r="F46" s="26"/>
      <c r="G46" s="26"/>
      <c r="H46" s="26"/>
    </row>
    <row r="47" spans="1:8" ht="16" x14ac:dyDescent="0.2">
      <c r="A47" s="52"/>
      <c r="B47" s="27"/>
      <c r="C47" s="27"/>
      <c r="D47" s="27"/>
      <c r="E47" s="27"/>
      <c r="F47" s="27"/>
      <c r="G47" s="27"/>
      <c r="H47" s="27"/>
    </row>
    <row r="48" spans="1:8" ht="16" x14ac:dyDescent="0.2">
      <c r="A48" s="52"/>
      <c r="B48" s="27"/>
      <c r="C48" s="27"/>
      <c r="D48" s="27"/>
      <c r="E48" s="27"/>
      <c r="F48" s="27"/>
      <c r="G48" s="27"/>
      <c r="H48" s="27"/>
    </row>
    <row r="49" spans="1:8" ht="16" x14ac:dyDescent="0.2">
      <c r="A49" s="52"/>
      <c r="B49" s="27"/>
      <c r="C49" s="27"/>
      <c r="D49" s="27"/>
      <c r="E49" s="27"/>
      <c r="F49" s="27"/>
      <c r="G49" s="27"/>
      <c r="H49" s="27"/>
    </row>
    <row r="50" spans="1:8" ht="16" x14ac:dyDescent="0.2">
      <c r="A50" s="52"/>
      <c r="B50" s="27"/>
      <c r="C50" s="27"/>
      <c r="D50" s="27"/>
      <c r="E50" s="27"/>
      <c r="F50" s="27"/>
      <c r="G50" s="27"/>
      <c r="H50" s="27"/>
    </row>
    <row r="51" spans="1:8" ht="16" x14ac:dyDescent="0.2">
      <c r="A51" s="52"/>
      <c r="B51" s="27"/>
      <c r="C51" s="27"/>
      <c r="D51" s="27"/>
      <c r="E51" s="27"/>
      <c r="F51" s="27"/>
      <c r="G51" s="27"/>
      <c r="H51" s="27"/>
    </row>
    <row r="52" spans="1:8" ht="16" x14ac:dyDescent="0.2">
      <c r="A52" s="52"/>
      <c r="B52" s="27"/>
      <c r="C52" s="27"/>
      <c r="D52" s="27"/>
      <c r="E52" s="27"/>
      <c r="F52" s="27"/>
      <c r="G52" s="27"/>
      <c r="H52" s="27"/>
    </row>
    <row r="53" spans="1:8" ht="16" x14ac:dyDescent="0.2">
      <c r="A53" s="52"/>
      <c r="B53" s="27"/>
      <c r="C53" s="27"/>
      <c r="D53" s="27"/>
      <c r="E53" s="27"/>
      <c r="F53" s="27"/>
      <c r="G53" s="27"/>
      <c r="H53" s="27"/>
    </row>
    <row r="54" spans="1:8" ht="16" x14ac:dyDescent="0.2">
      <c r="A54" s="52"/>
      <c r="B54" s="27"/>
      <c r="C54" s="27"/>
      <c r="D54" s="27"/>
      <c r="E54" s="27"/>
      <c r="F54" s="27"/>
      <c r="G54" s="27"/>
      <c r="H54" s="27"/>
    </row>
    <row r="55" spans="1:8" ht="16" x14ac:dyDescent="0.2">
      <c r="A55" s="52"/>
      <c r="B55" s="27"/>
      <c r="C55" s="27"/>
      <c r="D55" s="27"/>
      <c r="E55" s="27"/>
      <c r="F55" s="27"/>
      <c r="G55" s="27"/>
      <c r="H55" s="27"/>
    </row>
    <row r="56" spans="1:8" ht="16" x14ac:dyDescent="0.2">
      <c r="A56" s="52"/>
      <c r="B56" s="27"/>
      <c r="C56" s="27"/>
      <c r="D56" s="27"/>
      <c r="E56" s="27"/>
      <c r="F56" s="27"/>
      <c r="G56" s="27"/>
      <c r="H56" s="27"/>
    </row>
    <row r="57" spans="1:8" ht="16" x14ac:dyDescent="0.2">
      <c r="A57" s="52"/>
      <c r="B57" s="27"/>
      <c r="C57" s="27"/>
      <c r="D57" s="27"/>
      <c r="E57" s="27"/>
      <c r="F57" s="27"/>
      <c r="G57" s="27"/>
      <c r="H57" s="27"/>
    </row>
    <row r="58" spans="1:8" ht="16" x14ac:dyDescent="0.2">
      <c r="A58" s="52"/>
      <c r="B58" s="27"/>
      <c r="C58" s="27"/>
      <c r="D58" s="27"/>
      <c r="E58" s="27"/>
      <c r="F58" s="27"/>
      <c r="G58" s="27"/>
      <c r="H58" s="27"/>
    </row>
    <row r="59" spans="1:8" ht="16" x14ac:dyDescent="0.2">
      <c r="A59" s="52"/>
      <c r="B59" s="26"/>
      <c r="C59" s="26"/>
      <c r="D59" s="26"/>
      <c r="E59" s="26"/>
      <c r="F59" s="26"/>
      <c r="G59" s="26"/>
      <c r="H59" s="26"/>
    </row>
    <row r="60" spans="1:8" ht="16" x14ac:dyDescent="0.2">
      <c r="A60" s="52"/>
      <c r="B60" s="26"/>
      <c r="C60" s="26"/>
      <c r="D60" s="26"/>
      <c r="E60" s="26"/>
      <c r="F60" s="26"/>
      <c r="G60" s="26"/>
      <c r="H60" s="26"/>
    </row>
    <row r="61" spans="1:8" ht="16" x14ac:dyDescent="0.2">
      <c r="A61" s="52" t="s">
        <v>108</v>
      </c>
      <c r="B61" s="26" t="s">
        <v>49</v>
      </c>
      <c r="C61" s="26"/>
      <c r="D61" s="26"/>
      <c r="E61" s="26"/>
      <c r="F61" s="26"/>
      <c r="G61" s="26"/>
      <c r="H61" s="26"/>
    </row>
    <row r="62" spans="1:8" ht="16" x14ac:dyDescent="0.2">
      <c r="A62" s="52"/>
      <c r="B62" s="26" t="s">
        <v>59</v>
      </c>
      <c r="C62" s="26"/>
      <c r="D62" s="26"/>
      <c r="E62" s="26"/>
      <c r="F62" s="26"/>
      <c r="G62" s="26"/>
      <c r="H62" s="26"/>
    </row>
    <row r="63" spans="1:8" ht="16" x14ac:dyDescent="0.2">
      <c r="A63" s="52"/>
      <c r="B63" s="26"/>
      <c r="C63" s="26"/>
      <c r="D63" s="26"/>
      <c r="E63" s="26"/>
      <c r="F63" s="26"/>
      <c r="G63" s="26"/>
      <c r="H63" s="26"/>
    </row>
    <row r="64" spans="1:8" ht="17" thickBot="1" x14ac:dyDescent="0.25">
      <c r="A64" s="52"/>
      <c r="B64" s="26"/>
      <c r="C64" s="28" t="s">
        <v>35</v>
      </c>
      <c r="D64" s="29" t="s">
        <v>22</v>
      </c>
      <c r="E64" s="29" t="s">
        <v>24</v>
      </c>
      <c r="F64" s="29" t="s">
        <v>46</v>
      </c>
      <c r="G64" s="30" t="s">
        <v>47</v>
      </c>
      <c r="H64" s="26"/>
    </row>
    <row r="65" spans="1:8" ht="17" thickTop="1" x14ac:dyDescent="0.2">
      <c r="A65" s="52"/>
      <c r="B65" s="26"/>
      <c r="C65" s="31" t="s">
        <v>23</v>
      </c>
      <c r="D65" s="32">
        <v>17304</v>
      </c>
      <c r="E65" s="32">
        <v>51215</v>
      </c>
      <c r="F65" s="32">
        <v>34703</v>
      </c>
      <c r="G65" s="33">
        <v>24790</v>
      </c>
      <c r="H65" s="26"/>
    </row>
    <row r="66" spans="1:8" ht="16" x14ac:dyDescent="0.2">
      <c r="A66" s="52"/>
      <c r="B66" s="26"/>
      <c r="C66" s="26"/>
      <c r="D66" s="26"/>
      <c r="E66" s="26"/>
      <c r="F66" s="26"/>
      <c r="G66" s="26"/>
      <c r="H66" s="26"/>
    </row>
    <row r="67" spans="1:8" ht="16" x14ac:dyDescent="0.2">
      <c r="A67" s="52"/>
      <c r="B67" s="27"/>
      <c r="C67" s="27"/>
      <c r="D67" s="27"/>
      <c r="E67" s="27"/>
      <c r="F67" s="27"/>
      <c r="G67" s="27"/>
      <c r="H67" s="27"/>
    </row>
    <row r="68" spans="1:8" ht="16" x14ac:dyDescent="0.2">
      <c r="A68" s="52"/>
      <c r="B68" s="27"/>
      <c r="C68" s="27"/>
      <c r="D68" s="27"/>
      <c r="E68" s="27"/>
      <c r="F68" s="27"/>
      <c r="G68" s="27"/>
      <c r="H68" s="27"/>
    </row>
    <row r="69" spans="1:8" ht="16" x14ac:dyDescent="0.2">
      <c r="A69" s="52"/>
      <c r="B69" s="27"/>
      <c r="C69" s="27"/>
      <c r="D69" s="27"/>
      <c r="E69" s="27"/>
      <c r="F69" s="27"/>
      <c r="G69" s="27"/>
      <c r="H69" s="27"/>
    </row>
    <row r="70" spans="1:8" ht="16" x14ac:dyDescent="0.2">
      <c r="A70" s="52"/>
      <c r="B70" s="27"/>
      <c r="C70" s="27"/>
      <c r="D70" s="27"/>
      <c r="E70" s="27"/>
      <c r="F70" s="27"/>
      <c r="G70" s="27"/>
      <c r="H70" s="27"/>
    </row>
    <row r="71" spans="1:8" ht="16" x14ac:dyDescent="0.2">
      <c r="A71" s="52"/>
      <c r="B71" s="27"/>
      <c r="C71" s="27"/>
      <c r="D71" s="27"/>
      <c r="E71" s="27"/>
      <c r="F71" s="27"/>
      <c r="G71" s="27"/>
      <c r="H71" s="27"/>
    </row>
    <row r="72" spans="1:8" ht="16" x14ac:dyDescent="0.2">
      <c r="A72" s="52"/>
      <c r="B72" s="27"/>
      <c r="C72" s="27"/>
      <c r="D72" s="27"/>
      <c r="E72" s="27"/>
      <c r="F72" s="27"/>
      <c r="G72" s="27"/>
      <c r="H72" s="27"/>
    </row>
    <row r="73" spans="1:8" ht="16" x14ac:dyDescent="0.2">
      <c r="A73" s="52"/>
      <c r="B73" s="27"/>
      <c r="C73" s="27"/>
      <c r="D73" s="27"/>
      <c r="E73" s="27"/>
      <c r="F73" s="27"/>
      <c r="G73" s="27"/>
      <c r="H73" s="27"/>
    </row>
    <row r="74" spans="1:8" ht="16" x14ac:dyDescent="0.2">
      <c r="A74" s="52"/>
      <c r="B74" s="27"/>
      <c r="C74" s="27"/>
      <c r="D74" s="27"/>
      <c r="E74" s="27"/>
      <c r="F74" s="27"/>
      <c r="G74" s="27"/>
      <c r="H74" s="27"/>
    </row>
    <row r="75" spans="1:8" ht="16" x14ac:dyDescent="0.2">
      <c r="A75" s="52"/>
      <c r="B75" s="27"/>
      <c r="C75" s="27"/>
      <c r="D75" s="27"/>
      <c r="E75" s="27"/>
      <c r="F75" s="27"/>
      <c r="G75" s="27"/>
      <c r="H75" s="27"/>
    </row>
    <row r="76" spans="1:8" ht="16" x14ac:dyDescent="0.2">
      <c r="A76" s="52"/>
      <c r="B76" s="27"/>
      <c r="C76" s="27"/>
      <c r="D76" s="27"/>
      <c r="E76" s="27"/>
      <c r="F76" s="27"/>
      <c r="G76" s="27"/>
      <c r="H76" s="27"/>
    </row>
    <row r="77" spans="1:8" ht="16" x14ac:dyDescent="0.2">
      <c r="A77" s="52"/>
      <c r="B77" s="27"/>
      <c r="C77" s="27"/>
      <c r="D77" s="27"/>
      <c r="E77" s="27"/>
      <c r="F77" s="27"/>
      <c r="G77" s="27"/>
      <c r="H77" s="27"/>
    </row>
    <row r="78" spans="1:8" ht="16" x14ac:dyDescent="0.2">
      <c r="A78" s="52"/>
      <c r="B78" s="27"/>
      <c r="C78" s="27"/>
      <c r="D78" s="27"/>
      <c r="E78" s="27"/>
      <c r="F78" s="27"/>
      <c r="G78" s="27"/>
      <c r="H78" s="27"/>
    </row>
    <row r="79" spans="1:8" ht="16" x14ac:dyDescent="0.2">
      <c r="A79" s="52"/>
      <c r="B79" s="26"/>
      <c r="C79" s="26"/>
      <c r="D79" s="26"/>
      <c r="E79" s="26"/>
      <c r="F79" s="26"/>
      <c r="G79" s="26"/>
      <c r="H79" s="26"/>
    </row>
    <row r="80" spans="1:8" x14ac:dyDescent="0.2">
      <c r="A80" s="52"/>
    </row>
    <row r="81" spans="1:1" x14ac:dyDescent="0.2">
      <c r="A81" s="52"/>
    </row>
    <row r="82" spans="1:1" x14ac:dyDescent="0.2">
      <c r="A82" s="52"/>
    </row>
  </sheetData>
  <autoFilter ref="C34:F39" xr:uid="{D3D406F8-8DBA-4E23-BC30-C4D6DE1F9E3F}">
    <filterColumn colId="1">
      <filters>
        <filter val="NY"/>
      </filters>
    </filterColumn>
  </autoFilter>
  <sortState xmlns:xlrd2="http://schemas.microsoft.com/office/spreadsheetml/2017/richdata2" ref="C25:F30">
    <sortCondition ref="D25:D30"/>
    <sortCondition descending="1" ref="F25:F30"/>
  </sortState>
  <mergeCells count="2">
    <mergeCell ref="E2:G2"/>
    <mergeCell ref="A1: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E4A48-C3EE-4F1A-B3B0-F32313FBBBD8}">
  <dimension ref="A1:G30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12.1640625" customWidth="1"/>
    <col min="2" max="2" width="12.33203125" bestFit="1" customWidth="1"/>
    <col min="4" max="4" width="11.1640625" customWidth="1"/>
  </cols>
  <sheetData>
    <row r="1" spans="1:7" ht="24" x14ac:dyDescent="0.3">
      <c r="A1" s="92" t="s">
        <v>218</v>
      </c>
      <c r="B1" s="92"/>
      <c r="C1" s="92"/>
      <c r="D1" s="94" t="s">
        <v>223</v>
      </c>
      <c r="E1" s="11"/>
      <c r="F1" s="11"/>
      <c r="G1" s="80"/>
    </row>
    <row r="3" spans="1:7" ht="16" thickBot="1" x14ac:dyDescent="0.25">
      <c r="B3" s="42" t="s">
        <v>0</v>
      </c>
      <c r="C3" s="42" t="s">
        <v>62</v>
      </c>
    </row>
    <row r="4" spans="1:7" x14ac:dyDescent="0.2">
      <c r="B4" t="s">
        <v>8</v>
      </c>
      <c r="C4" s="43">
        <f>COUNTIF($B$11:$B$30,B4)</f>
        <v>8</v>
      </c>
    </row>
    <row r="5" spans="1:7" x14ac:dyDescent="0.2">
      <c r="B5" t="s">
        <v>67</v>
      </c>
      <c r="C5" s="43">
        <f t="shared" ref="C5:C7" si="0">COUNTIF($B$11:$B$30,B5)</f>
        <v>5</v>
      </c>
    </row>
    <row r="6" spans="1:7" x14ac:dyDescent="0.2">
      <c r="B6" t="s">
        <v>64</v>
      </c>
      <c r="C6" s="43">
        <f t="shared" si="0"/>
        <v>4</v>
      </c>
    </row>
    <row r="7" spans="1:7" x14ac:dyDescent="0.2">
      <c r="B7" t="s">
        <v>10</v>
      </c>
      <c r="C7" s="43">
        <f t="shared" si="0"/>
        <v>3</v>
      </c>
    </row>
    <row r="8" spans="1:7" x14ac:dyDescent="0.2">
      <c r="B8" s="41" t="s">
        <v>16</v>
      </c>
      <c r="C8" s="43">
        <f>SUM(C4:C7)</f>
        <v>20</v>
      </c>
    </row>
    <row r="10" spans="1:7" ht="16" thickBot="1" x14ac:dyDescent="0.25">
      <c r="A10" s="42" t="s">
        <v>6</v>
      </c>
      <c r="B10" s="42" t="s">
        <v>0</v>
      </c>
      <c r="C10" s="42" t="s">
        <v>7</v>
      </c>
      <c r="D10" s="42" t="s">
        <v>4</v>
      </c>
      <c r="E10" s="42" t="s">
        <v>5</v>
      </c>
    </row>
    <row r="11" spans="1:7" x14ac:dyDescent="0.2">
      <c r="A11" s="1">
        <v>43103</v>
      </c>
      <c r="B11" t="s">
        <v>8</v>
      </c>
      <c r="C11" t="s">
        <v>25</v>
      </c>
      <c r="D11" t="s">
        <v>32</v>
      </c>
      <c r="E11" s="2">
        <v>779</v>
      </c>
    </row>
    <row r="12" spans="1:7" x14ac:dyDescent="0.2">
      <c r="A12" s="1">
        <v>43106</v>
      </c>
      <c r="B12" t="s">
        <v>67</v>
      </c>
      <c r="C12" t="s">
        <v>13</v>
      </c>
      <c r="D12" t="s">
        <v>31</v>
      </c>
      <c r="E12" s="2">
        <v>1037</v>
      </c>
    </row>
    <row r="13" spans="1:7" x14ac:dyDescent="0.2">
      <c r="A13" s="1">
        <v>43107</v>
      </c>
      <c r="B13" t="s">
        <v>64</v>
      </c>
      <c r="C13" t="s">
        <v>12</v>
      </c>
      <c r="D13" t="s">
        <v>29</v>
      </c>
      <c r="E13" s="2">
        <v>1442</v>
      </c>
    </row>
    <row r="14" spans="1:7" x14ac:dyDescent="0.2">
      <c r="A14" s="1">
        <v>43108</v>
      </c>
      <c r="B14" t="s">
        <v>8</v>
      </c>
      <c r="C14" t="s">
        <v>25</v>
      </c>
      <c r="D14" t="s">
        <v>29</v>
      </c>
      <c r="E14" s="2">
        <v>503</v>
      </c>
    </row>
    <row r="15" spans="1:7" x14ac:dyDescent="0.2">
      <c r="A15" s="1">
        <v>43109</v>
      </c>
      <c r="B15" t="s">
        <v>8</v>
      </c>
      <c r="C15" t="s">
        <v>63</v>
      </c>
      <c r="D15" t="s">
        <v>30</v>
      </c>
      <c r="E15" s="2">
        <v>1042</v>
      </c>
    </row>
    <row r="16" spans="1:7" x14ac:dyDescent="0.2">
      <c r="A16" s="1">
        <v>43119</v>
      </c>
      <c r="B16" t="s">
        <v>64</v>
      </c>
      <c r="C16" t="s">
        <v>69</v>
      </c>
      <c r="D16" t="s">
        <v>32</v>
      </c>
      <c r="E16" s="2">
        <v>605</v>
      </c>
    </row>
    <row r="17" spans="1:5" x14ac:dyDescent="0.2">
      <c r="A17" s="1">
        <v>43119</v>
      </c>
      <c r="B17" t="s">
        <v>64</v>
      </c>
      <c r="C17" t="s">
        <v>65</v>
      </c>
      <c r="D17" t="s">
        <v>29</v>
      </c>
      <c r="E17" s="2">
        <v>549</v>
      </c>
    </row>
    <row r="18" spans="1:5" x14ac:dyDescent="0.2">
      <c r="A18" s="1">
        <v>43120</v>
      </c>
      <c r="B18" t="s">
        <v>10</v>
      </c>
      <c r="C18" t="s">
        <v>70</v>
      </c>
      <c r="D18" t="s">
        <v>29</v>
      </c>
      <c r="E18" s="2">
        <v>840</v>
      </c>
    </row>
    <row r="19" spans="1:5" x14ac:dyDescent="0.2">
      <c r="A19" s="1">
        <v>43122</v>
      </c>
      <c r="B19" t="s">
        <v>67</v>
      </c>
      <c r="C19" t="s">
        <v>11</v>
      </c>
      <c r="D19" t="s">
        <v>31</v>
      </c>
      <c r="E19" s="2">
        <v>1049</v>
      </c>
    </row>
    <row r="20" spans="1:5" x14ac:dyDescent="0.2">
      <c r="A20" s="1">
        <v>43124</v>
      </c>
      <c r="B20" t="s">
        <v>64</v>
      </c>
      <c r="C20" t="s">
        <v>70</v>
      </c>
      <c r="D20" t="s">
        <v>32</v>
      </c>
      <c r="E20" s="2">
        <v>1360</v>
      </c>
    </row>
    <row r="21" spans="1:5" x14ac:dyDescent="0.2">
      <c r="A21" s="1">
        <v>43127</v>
      </c>
      <c r="B21" t="s">
        <v>67</v>
      </c>
      <c r="C21" t="s">
        <v>68</v>
      </c>
      <c r="D21" t="s">
        <v>32</v>
      </c>
      <c r="E21" s="2">
        <v>1403</v>
      </c>
    </row>
    <row r="22" spans="1:5" x14ac:dyDescent="0.2">
      <c r="A22" s="1">
        <v>43128</v>
      </c>
      <c r="B22" t="s">
        <v>10</v>
      </c>
      <c r="C22" t="s">
        <v>9</v>
      </c>
      <c r="D22" t="s">
        <v>30</v>
      </c>
      <c r="E22" s="2">
        <v>1088</v>
      </c>
    </row>
    <row r="23" spans="1:5" x14ac:dyDescent="0.2">
      <c r="A23" s="1">
        <v>43130</v>
      </c>
      <c r="B23" t="s">
        <v>8</v>
      </c>
      <c r="C23" t="s">
        <v>25</v>
      </c>
      <c r="D23" t="s">
        <v>30</v>
      </c>
      <c r="E23" s="2">
        <v>1368</v>
      </c>
    </row>
    <row r="24" spans="1:5" x14ac:dyDescent="0.2">
      <c r="A24" s="1">
        <v>43130</v>
      </c>
      <c r="B24" t="s">
        <v>10</v>
      </c>
      <c r="C24" t="s">
        <v>12</v>
      </c>
      <c r="D24" t="s">
        <v>32</v>
      </c>
      <c r="E24" s="2">
        <v>1317</v>
      </c>
    </row>
    <row r="25" spans="1:5" x14ac:dyDescent="0.2">
      <c r="A25" s="1">
        <v>43138</v>
      </c>
      <c r="B25" t="s">
        <v>8</v>
      </c>
      <c r="C25" t="s">
        <v>68</v>
      </c>
      <c r="D25" t="s">
        <v>32</v>
      </c>
      <c r="E25" s="2">
        <v>686</v>
      </c>
    </row>
    <row r="26" spans="1:5" x14ac:dyDescent="0.2">
      <c r="A26" s="1">
        <v>43139</v>
      </c>
      <c r="B26" t="s">
        <v>8</v>
      </c>
      <c r="C26" t="s">
        <v>9</v>
      </c>
      <c r="D26" t="s">
        <v>30</v>
      </c>
      <c r="E26" s="2">
        <v>811</v>
      </c>
    </row>
    <row r="27" spans="1:5" x14ac:dyDescent="0.2">
      <c r="A27" s="1">
        <v>43140</v>
      </c>
      <c r="B27" t="s">
        <v>8</v>
      </c>
      <c r="C27" t="s">
        <v>25</v>
      </c>
      <c r="D27" t="s">
        <v>29</v>
      </c>
      <c r="E27" s="2">
        <v>624</v>
      </c>
    </row>
    <row r="28" spans="1:5" x14ac:dyDescent="0.2">
      <c r="A28" s="1">
        <v>43141</v>
      </c>
      <c r="B28" t="s">
        <v>67</v>
      </c>
      <c r="C28" t="s">
        <v>13</v>
      </c>
      <c r="D28" t="s">
        <v>31</v>
      </c>
      <c r="E28" s="2">
        <v>1123</v>
      </c>
    </row>
    <row r="29" spans="1:5" x14ac:dyDescent="0.2">
      <c r="A29" s="1">
        <v>43143</v>
      </c>
      <c r="B29" t="s">
        <v>8</v>
      </c>
      <c r="C29" t="s">
        <v>66</v>
      </c>
      <c r="D29" t="s">
        <v>30</v>
      </c>
      <c r="E29" s="2">
        <v>1482</v>
      </c>
    </row>
    <row r="30" spans="1:5" x14ac:dyDescent="0.2">
      <c r="A30" s="1">
        <v>43148</v>
      </c>
      <c r="B30" t="s">
        <v>67</v>
      </c>
      <c r="C30" t="s">
        <v>68</v>
      </c>
      <c r="D30" t="s">
        <v>32</v>
      </c>
      <c r="E30" s="2">
        <v>882</v>
      </c>
    </row>
  </sheetData>
  <mergeCells count="1">
    <mergeCell ref="A1:C1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8D018-4AFE-4504-A9E8-2CC3AA77FFD2}">
  <dimension ref="A1:G30"/>
  <sheetViews>
    <sheetView zoomScale="120" zoomScaleNormal="120" workbookViewId="0">
      <selection sqref="A1:D1"/>
    </sheetView>
  </sheetViews>
  <sheetFormatPr baseColWidth="10" defaultColWidth="8.83203125" defaultRowHeight="15" x14ac:dyDescent="0.2"/>
  <cols>
    <col min="1" max="1" width="12.1640625" customWidth="1"/>
    <col min="2" max="2" width="12.33203125" bestFit="1" customWidth="1"/>
    <col min="3" max="3" width="11.33203125" customWidth="1"/>
    <col min="4" max="4" width="9.83203125" customWidth="1"/>
  </cols>
  <sheetData>
    <row r="1" spans="1:7" ht="24" x14ac:dyDescent="0.3">
      <c r="A1" s="92" t="s">
        <v>219</v>
      </c>
      <c r="B1" s="92"/>
      <c r="C1" s="92"/>
      <c r="D1" s="92"/>
      <c r="F1" s="94" t="s">
        <v>223</v>
      </c>
      <c r="G1" s="80"/>
    </row>
    <row r="3" spans="1:7" ht="16" thickBot="1" x14ac:dyDescent="0.25">
      <c r="B3" s="42" t="s">
        <v>0</v>
      </c>
      <c r="C3" s="42" t="s">
        <v>220</v>
      </c>
      <c r="D3" s="42" t="s">
        <v>61</v>
      </c>
    </row>
    <row r="4" spans="1:7" x14ac:dyDescent="0.2">
      <c r="B4" t="s">
        <v>8</v>
      </c>
      <c r="C4" s="60">
        <f>SUMIF($B$11:$B$30,B4,$E$11:$E$30)</f>
        <v>7295</v>
      </c>
      <c r="D4" s="60">
        <f>AVERAGEIF($B$11:$B$30,B4,$E$11:$E$30)</f>
        <v>911.875</v>
      </c>
    </row>
    <row r="5" spans="1:7" x14ac:dyDescent="0.2">
      <c r="B5" t="s">
        <v>67</v>
      </c>
      <c r="C5" s="60">
        <f t="shared" ref="C5:C7" si="0">SUMIF($B$11:$B$30,B5,$E$11:$E$30)</f>
        <v>5494</v>
      </c>
      <c r="D5" s="60">
        <f t="shared" ref="D5:D7" si="1">AVERAGEIF($B$11:$B$30,B5,$E$11:$E$30)</f>
        <v>1098.8</v>
      </c>
    </row>
    <row r="6" spans="1:7" x14ac:dyDescent="0.2">
      <c r="B6" t="s">
        <v>64</v>
      </c>
      <c r="C6" s="60">
        <f t="shared" si="0"/>
        <v>3956</v>
      </c>
      <c r="D6" s="60">
        <f t="shared" si="1"/>
        <v>989</v>
      </c>
    </row>
    <row r="7" spans="1:7" x14ac:dyDescent="0.2">
      <c r="B7" t="s">
        <v>10</v>
      </c>
      <c r="C7" s="60">
        <f t="shared" si="0"/>
        <v>3245</v>
      </c>
      <c r="D7" s="60">
        <f t="shared" si="1"/>
        <v>1081.6666666666667</v>
      </c>
    </row>
    <row r="8" spans="1:7" x14ac:dyDescent="0.2">
      <c r="B8" s="41" t="s">
        <v>16</v>
      </c>
      <c r="C8" s="60">
        <f>SUM(C4:C7)</f>
        <v>19990</v>
      </c>
      <c r="D8" s="43"/>
    </row>
    <row r="10" spans="1:7" ht="16" thickBot="1" x14ac:dyDescent="0.25">
      <c r="A10" s="42" t="s">
        <v>6</v>
      </c>
      <c r="B10" s="42" t="s">
        <v>0</v>
      </c>
      <c r="C10" s="42" t="s">
        <v>7</v>
      </c>
      <c r="D10" s="42" t="s">
        <v>4</v>
      </c>
      <c r="E10" s="42" t="s">
        <v>5</v>
      </c>
    </row>
    <row r="11" spans="1:7" x14ac:dyDescent="0.2">
      <c r="A11" s="1">
        <v>43103</v>
      </c>
      <c r="B11" t="s">
        <v>8</v>
      </c>
      <c r="C11" t="s">
        <v>25</v>
      </c>
      <c r="D11" t="s">
        <v>32</v>
      </c>
      <c r="E11" s="2">
        <v>779</v>
      </c>
    </row>
    <row r="12" spans="1:7" x14ac:dyDescent="0.2">
      <c r="A12" s="1">
        <v>43106</v>
      </c>
      <c r="B12" t="s">
        <v>67</v>
      </c>
      <c r="C12" t="s">
        <v>13</v>
      </c>
      <c r="D12" t="s">
        <v>31</v>
      </c>
      <c r="E12" s="2">
        <v>1037</v>
      </c>
    </row>
    <row r="13" spans="1:7" x14ac:dyDescent="0.2">
      <c r="A13" s="1">
        <v>43107</v>
      </c>
      <c r="B13" t="s">
        <v>64</v>
      </c>
      <c r="C13" t="s">
        <v>12</v>
      </c>
      <c r="D13" t="s">
        <v>29</v>
      </c>
      <c r="E13" s="2">
        <v>1442</v>
      </c>
    </row>
    <row r="14" spans="1:7" x14ac:dyDescent="0.2">
      <c r="A14" s="1">
        <v>43108</v>
      </c>
      <c r="B14" t="s">
        <v>8</v>
      </c>
      <c r="C14" t="s">
        <v>25</v>
      </c>
      <c r="D14" t="s">
        <v>29</v>
      </c>
      <c r="E14" s="2">
        <v>503</v>
      </c>
    </row>
    <row r="15" spans="1:7" x14ac:dyDescent="0.2">
      <c r="A15" s="1">
        <v>43109</v>
      </c>
      <c r="B15" t="s">
        <v>8</v>
      </c>
      <c r="C15" t="s">
        <v>63</v>
      </c>
      <c r="D15" t="s">
        <v>30</v>
      </c>
      <c r="E15" s="2">
        <v>1042</v>
      </c>
    </row>
    <row r="16" spans="1:7" x14ac:dyDescent="0.2">
      <c r="A16" s="1">
        <v>43119</v>
      </c>
      <c r="B16" t="s">
        <v>64</v>
      </c>
      <c r="C16" t="s">
        <v>69</v>
      </c>
      <c r="D16" t="s">
        <v>32</v>
      </c>
      <c r="E16" s="2">
        <v>605</v>
      </c>
    </row>
    <row r="17" spans="1:5" x14ac:dyDescent="0.2">
      <c r="A17" s="1">
        <v>43119</v>
      </c>
      <c r="B17" t="s">
        <v>64</v>
      </c>
      <c r="C17" t="s">
        <v>65</v>
      </c>
      <c r="D17" t="s">
        <v>29</v>
      </c>
      <c r="E17" s="2">
        <v>549</v>
      </c>
    </row>
    <row r="18" spans="1:5" x14ac:dyDescent="0.2">
      <c r="A18" s="1">
        <v>43120</v>
      </c>
      <c r="B18" t="s">
        <v>10</v>
      </c>
      <c r="C18" t="s">
        <v>70</v>
      </c>
      <c r="D18" t="s">
        <v>29</v>
      </c>
      <c r="E18" s="2">
        <v>840</v>
      </c>
    </row>
    <row r="19" spans="1:5" x14ac:dyDescent="0.2">
      <c r="A19" s="1">
        <v>43122</v>
      </c>
      <c r="B19" t="s">
        <v>67</v>
      </c>
      <c r="C19" t="s">
        <v>11</v>
      </c>
      <c r="D19" t="s">
        <v>31</v>
      </c>
      <c r="E19" s="2">
        <v>1049</v>
      </c>
    </row>
    <row r="20" spans="1:5" x14ac:dyDescent="0.2">
      <c r="A20" s="1">
        <v>43124</v>
      </c>
      <c r="B20" t="s">
        <v>64</v>
      </c>
      <c r="C20" t="s">
        <v>70</v>
      </c>
      <c r="D20" t="s">
        <v>32</v>
      </c>
      <c r="E20" s="2">
        <v>1360</v>
      </c>
    </row>
    <row r="21" spans="1:5" x14ac:dyDescent="0.2">
      <c r="A21" s="1">
        <v>43127</v>
      </c>
      <c r="B21" t="s">
        <v>67</v>
      </c>
      <c r="C21" t="s">
        <v>68</v>
      </c>
      <c r="D21" t="s">
        <v>32</v>
      </c>
      <c r="E21" s="2">
        <v>1403</v>
      </c>
    </row>
    <row r="22" spans="1:5" x14ac:dyDescent="0.2">
      <c r="A22" s="1">
        <v>43128</v>
      </c>
      <c r="B22" t="s">
        <v>10</v>
      </c>
      <c r="C22" t="s">
        <v>9</v>
      </c>
      <c r="D22" t="s">
        <v>30</v>
      </c>
      <c r="E22" s="2">
        <v>1088</v>
      </c>
    </row>
    <row r="23" spans="1:5" x14ac:dyDescent="0.2">
      <c r="A23" s="1">
        <v>43130</v>
      </c>
      <c r="B23" t="s">
        <v>8</v>
      </c>
      <c r="C23" t="s">
        <v>25</v>
      </c>
      <c r="D23" t="s">
        <v>30</v>
      </c>
      <c r="E23" s="2">
        <v>1368</v>
      </c>
    </row>
    <row r="24" spans="1:5" x14ac:dyDescent="0.2">
      <c r="A24" s="1">
        <v>43130</v>
      </c>
      <c r="B24" t="s">
        <v>10</v>
      </c>
      <c r="C24" t="s">
        <v>12</v>
      </c>
      <c r="D24" t="s">
        <v>32</v>
      </c>
      <c r="E24" s="2">
        <v>1317</v>
      </c>
    </row>
    <row r="25" spans="1:5" x14ac:dyDescent="0.2">
      <c r="A25" s="1">
        <v>43138</v>
      </c>
      <c r="B25" t="s">
        <v>8</v>
      </c>
      <c r="C25" t="s">
        <v>68</v>
      </c>
      <c r="D25" t="s">
        <v>32</v>
      </c>
      <c r="E25" s="2">
        <v>686</v>
      </c>
    </row>
    <row r="26" spans="1:5" x14ac:dyDescent="0.2">
      <c r="A26" s="1">
        <v>43139</v>
      </c>
      <c r="B26" t="s">
        <v>8</v>
      </c>
      <c r="C26" t="s">
        <v>9</v>
      </c>
      <c r="D26" t="s">
        <v>30</v>
      </c>
      <c r="E26" s="2">
        <v>811</v>
      </c>
    </row>
    <row r="27" spans="1:5" x14ac:dyDescent="0.2">
      <c r="A27" s="1">
        <v>43140</v>
      </c>
      <c r="B27" t="s">
        <v>8</v>
      </c>
      <c r="C27" t="s">
        <v>25</v>
      </c>
      <c r="D27" t="s">
        <v>29</v>
      </c>
      <c r="E27" s="2">
        <v>624</v>
      </c>
    </row>
    <row r="28" spans="1:5" x14ac:dyDescent="0.2">
      <c r="A28" s="1">
        <v>43141</v>
      </c>
      <c r="B28" t="s">
        <v>67</v>
      </c>
      <c r="C28" t="s">
        <v>13</v>
      </c>
      <c r="D28" t="s">
        <v>31</v>
      </c>
      <c r="E28" s="2">
        <v>1123</v>
      </c>
    </row>
    <row r="29" spans="1:5" x14ac:dyDescent="0.2">
      <c r="A29" s="1">
        <v>43143</v>
      </c>
      <c r="B29" t="s">
        <v>8</v>
      </c>
      <c r="C29" t="s">
        <v>66</v>
      </c>
      <c r="D29" t="s">
        <v>30</v>
      </c>
      <c r="E29" s="2">
        <v>1482</v>
      </c>
    </row>
    <row r="30" spans="1:5" x14ac:dyDescent="0.2">
      <c r="A30" s="1">
        <v>43148</v>
      </c>
      <c r="B30" t="s">
        <v>67</v>
      </c>
      <c r="C30" t="s">
        <v>68</v>
      </c>
      <c r="D30" t="s">
        <v>32</v>
      </c>
      <c r="E30" s="2">
        <v>882</v>
      </c>
    </row>
  </sheetData>
  <mergeCells count="1">
    <mergeCell ref="A1:D1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755C-7D37-4343-8A91-F3754FFB0331}">
  <dimension ref="A1:G30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12.1640625" customWidth="1"/>
    <col min="2" max="2" width="12.33203125" bestFit="1" customWidth="1"/>
  </cols>
  <sheetData>
    <row r="1" spans="1:7" ht="24" x14ac:dyDescent="0.3">
      <c r="A1" s="93" t="s">
        <v>60</v>
      </c>
      <c r="B1" s="93"/>
      <c r="D1" s="44" t="s">
        <v>71</v>
      </c>
      <c r="E1" s="40">
        <v>0.1</v>
      </c>
      <c r="G1" s="94" t="s">
        <v>223</v>
      </c>
    </row>
    <row r="3" spans="1:7" ht="16" thickBot="1" x14ac:dyDescent="0.25">
      <c r="B3" s="42" t="s">
        <v>4</v>
      </c>
      <c r="C3" s="42" t="s">
        <v>62</v>
      </c>
      <c r="D3" s="42" t="s">
        <v>16</v>
      </c>
      <c r="E3" s="42" t="s">
        <v>61</v>
      </c>
    </row>
    <row r="4" spans="1:7" x14ac:dyDescent="0.2">
      <c r="B4" t="s">
        <v>30</v>
      </c>
      <c r="C4" s="43">
        <f>COUNTIF(Products,B4)</f>
        <v>5</v>
      </c>
      <c r="D4" s="60">
        <f>SUMIF(Products,B4,Amounts)</f>
        <v>5791</v>
      </c>
      <c r="E4" s="60">
        <f>AVERAGEIF(Products,B4,Amounts)</f>
        <v>1158.2</v>
      </c>
    </row>
    <row r="5" spans="1:7" x14ac:dyDescent="0.2">
      <c r="B5" t="s">
        <v>32</v>
      </c>
      <c r="C5" s="43">
        <f>COUNTIF(Products,B5)</f>
        <v>7</v>
      </c>
      <c r="D5" s="60">
        <f>SUMIF(Products,B5,Amounts)</f>
        <v>7032</v>
      </c>
      <c r="E5" s="60">
        <f>AVERAGEIF(Products,B5,Amounts)</f>
        <v>1004.5714285714286</v>
      </c>
    </row>
    <row r="6" spans="1:7" x14ac:dyDescent="0.2">
      <c r="B6" t="s">
        <v>29</v>
      </c>
      <c r="C6" s="43">
        <f>COUNTIF(Products,B6)</f>
        <v>5</v>
      </c>
      <c r="D6" s="60">
        <f>SUMIF(Products,B6,Amounts)</f>
        <v>3958</v>
      </c>
      <c r="E6" s="60">
        <f>AVERAGEIF(Products,B6,Amounts)</f>
        <v>791.6</v>
      </c>
    </row>
    <row r="7" spans="1:7" x14ac:dyDescent="0.2">
      <c r="B7" t="s">
        <v>31</v>
      </c>
      <c r="C7" s="43">
        <f>COUNTIF(Products,B7)</f>
        <v>3</v>
      </c>
      <c r="D7" s="60">
        <f>SUMIF(Products,B7,Amounts)</f>
        <v>3209</v>
      </c>
      <c r="E7" s="60">
        <f>AVERAGEIF(Products,B7,Amounts)</f>
        <v>1069.6666666666667</v>
      </c>
    </row>
    <row r="8" spans="1:7" x14ac:dyDescent="0.2">
      <c r="B8" s="41" t="s">
        <v>16</v>
      </c>
      <c r="C8" s="43">
        <f>SUM(C4:C7)</f>
        <v>20</v>
      </c>
      <c r="D8" s="60">
        <f>SUM(D4:D7)</f>
        <v>19990</v>
      </c>
      <c r="E8" s="60"/>
    </row>
    <row r="10" spans="1:7" ht="16" thickBot="1" x14ac:dyDescent="0.25">
      <c r="A10" s="42" t="s">
        <v>6</v>
      </c>
      <c r="B10" s="42" t="s">
        <v>0</v>
      </c>
      <c r="C10" s="42" t="s">
        <v>7</v>
      </c>
      <c r="D10" s="42" t="s">
        <v>4</v>
      </c>
      <c r="E10" s="42" t="s">
        <v>5</v>
      </c>
      <c r="F10" s="42" t="s">
        <v>15</v>
      </c>
    </row>
    <row r="11" spans="1:7" x14ac:dyDescent="0.2">
      <c r="A11" s="1">
        <v>43103</v>
      </c>
      <c r="B11" t="s">
        <v>8</v>
      </c>
      <c r="C11" t="s">
        <v>25</v>
      </c>
      <c r="D11" t="s">
        <v>32</v>
      </c>
      <c r="E11" s="2">
        <v>779</v>
      </c>
      <c r="F11" s="81">
        <f t="shared" ref="F11:F30" si="0">E11*BonusRate</f>
        <v>77.900000000000006</v>
      </c>
    </row>
    <row r="12" spans="1:7" x14ac:dyDescent="0.2">
      <c r="A12" s="1">
        <v>43106</v>
      </c>
      <c r="B12" t="s">
        <v>67</v>
      </c>
      <c r="C12" t="s">
        <v>13</v>
      </c>
      <c r="D12" t="s">
        <v>31</v>
      </c>
      <c r="E12" s="2">
        <v>1037</v>
      </c>
      <c r="F12" s="81">
        <f t="shared" si="0"/>
        <v>103.7</v>
      </c>
    </row>
    <row r="13" spans="1:7" x14ac:dyDescent="0.2">
      <c r="A13" s="1">
        <v>43107</v>
      </c>
      <c r="B13" t="s">
        <v>64</v>
      </c>
      <c r="C13" t="s">
        <v>12</v>
      </c>
      <c r="D13" t="s">
        <v>29</v>
      </c>
      <c r="E13" s="2">
        <v>1442</v>
      </c>
      <c r="F13" s="81">
        <f t="shared" si="0"/>
        <v>144.20000000000002</v>
      </c>
    </row>
    <row r="14" spans="1:7" x14ac:dyDescent="0.2">
      <c r="A14" s="1">
        <v>43108</v>
      </c>
      <c r="B14" t="s">
        <v>8</v>
      </c>
      <c r="C14" t="s">
        <v>25</v>
      </c>
      <c r="D14" t="s">
        <v>29</v>
      </c>
      <c r="E14" s="2">
        <v>503</v>
      </c>
      <c r="F14" s="81">
        <f t="shared" si="0"/>
        <v>50.300000000000004</v>
      </c>
    </row>
    <row r="15" spans="1:7" x14ac:dyDescent="0.2">
      <c r="A15" s="1">
        <v>43109</v>
      </c>
      <c r="B15" t="s">
        <v>8</v>
      </c>
      <c r="C15" t="s">
        <v>63</v>
      </c>
      <c r="D15" t="s">
        <v>30</v>
      </c>
      <c r="E15" s="2">
        <v>1042</v>
      </c>
      <c r="F15" s="81">
        <f t="shared" si="0"/>
        <v>104.2</v>
      </c>
    </row>
    <row r="16" spans="1:7" x14ac:dyDescent="0.2">
      <c r="A16" s="1">
        <v>43119</v>
      </c>
      <c r="B16" t="s">
        <v>64</v>
      </c>
      <c r="C16" t="s">
        <v>69</v>
      </c>
      <c r="D16" t="s">
        <v>32</v>
      </c>
      <c r="E16" s="2">
        <v>605</v>
      </c>
      <c r="F16" s="81">
        <f t="shared" si="0"/>
        <v>60.5</v>
      </c>
    </row>
    <row r="17" spans="1:6" x14ac:dyDescent="0.2">
      <c r="A17" s="1">
        <v>43119</v>
      </c>
      <c r="B17" t="s">
        <v>64</v>
      </c>
      <c r="C17" t="s">
        <v>65</v>
      </c>
      <c r="D17" t="s">
        <v>29</v>
      </c>
      <c r="E17" s="2">
        <v>549</v>
      </c>
      <c r="F17" s="81">
        <f t="shared" si="0"/>
        <v>54.900000000000006</v>
      </c>
    </row>
    <row r="18" spans="1:6" x14ac:dyDescent="0.2">
      <c r="A18" s="1">
        <v>43120</v>
      </c>
      <c r="B18" t="s">
        <v>10</v>
      </c>
      <c r="C18" t="s">
        <v>70</v>
      </c>
      <c r="D18" t="s">
        <v>29</v>
      </c>
      <c r="E18" s="2">
        <v>840</v>
      </c>
      <c r="F18" s="81">
        <f t="shared" si="0"/>
        <v>84</v>
      </c>
    </row>
    <row r="19" spans="1:6" x14ac:dyDescent="0.2">
      <c r="A19" s="1">
        <v>43122</v>
      </c>
      <c r="B19" t="s">
        <v>67</v>
      </c>
      <c r="C19" t="s">
        <v>11</v>
      </c>
      <c r="D19" t="s">
        <v>31</v>
      </c>
      <c r="E19" s="2">
        <v>1049</v>
      </c>
      <c r="F19" s="81">
        <f t="shared" si="0"/>
        <v>104.9</v>
      </c>
    </row>
    <row r="20" spans="1:6" x14ac:dyDescent="0.2">
      <c r="A20" s="1">
        <v>43124</v>
      </c>
      <c r="B20" t="s">
        <v>64</v>
      </c>
      <c r="C20" t="s">
        <v>70</v>
      </c>
      <c r="D20" t="s">
        <v>32</v>
      </c>
      <c r="E20" s="2">
        <v>1360</v>
      </c>
      <c r="F20" s="81">
        <f t="shared" si="0"/>
        <v>136</v>
      </c>
    </row>
    <row r="21" spans="1:6" x14ac:dyDescent="0.2">
      <c r="A21" s="1">
        <v>43127</v>
      </c>
      <c r="B21" t="s">
        <v>67</v>
      </c>
      <c r="C21" t="s">
        <v>68</v>
      </c>
      <c r="D21" t="s">
        <v>32</v>
      </c>
      <c r="E21" s="2">
        <v>1403</v>
      </c>
      <c r="F21" s="81">
        <f t="shared" si="0"/>
        <v>140.30000000000001</v>
      </c>
    </row>
    <row r="22" spans="1:6" x14ac:dyDescent="0.2">
      <c r="A22" s="1">
        <v>43128</v>
      </c>
      <c r="B22" t="s">
        <v>10</v>
      </c>
      <c r="C22" t="s">
        <v>9</v>
      </c>
      <c r="D22" t="s">
        <v>30</v>
      </c>
      <c r="E22" s="2">
        <v>1088</v>
      </c>
      <c r="F22" s="81">
        <f t="shared" si="0"/>
        <v>108.80000000000001</v>
      </c>
    </row>
    <row r="23" spans="1:6" x14ac:dyDescent="0.2">
      <c r="A23" s="1">
        <v>43130</v>
      </c>
      <c r="B23" t="s">
        <v>8</v>
      </c>
      <c r="C23" t="s">
        <v>25</v>
      </c>
      <c r="D23" t="s">
        <v>30</v>
      </c>
      <c r="E23" s="2">
        <v>1368</v>
      </c>
      <c r="F23" s="81">
        <f t="shared" si="0"/>
        <v>136.80000000000001</v>
      </c>
    </row>
    <row r="24" spans="1:6" x14ac:dyDescent="0.2">
      <c r="A24" s="1">
        <v>43130</v>
      </c>
      <c r="B24" t="s">
        <v>10</v>
      </c>
      <c r="C24" t="s">
        <v>12</v>
      </c>
      <c r="D24" t="s">
        <v>32</v>
      </c>
      <c r="E24" s="2">
        <v>1317</v>
      </c>
      <c r="F24" s="81">
        <f t="shared" si="0"/>
        <v>131.70000000000002</v>
      </c>
    </row>
    <row r="25" spans="1:6" x14ac:dyDescent="0.2">
      <c r="A25" s="1">
        <v>43138</v>
      </c>
      <c r="B25" t="s">
        <v>8</v>
      </c>
      <c r="C25" t="s">
        <v>68</v>
      </c>
      <c r="D25" t="s">
        <v>32</v>
      </c>
      <c r="E25" s="2">
        <v>686</v>
      </c>
      <c r="F25" s="81">
        <f t="shared" si="0"/>
        <v>68.600000000000009</v>
      </c>
    </row>
    <row r="26" spans="1:6" x14ac:dyDescent="0.2">
      <c r="A26" s="1">
        <v>43139</v>
      </c>
      <c r="B26" t="s">
        <v>8</v>
      </c>
      <c r="C26" t="s">
        <v>9</v>
      </c>
      <c r="D26" t="s">
        <v>30</v>
      </c>
      <c r="E26" s="2">
        <v>811</v>
      </c>
      <c r="F26" s="81">
        <f t="shared" si="0"/>
        <v>81.100000000000009</v>
      </c>
    </row>
    <row r="27" spans="1:6" x14ac:dyDescent="0.2">
      <c r="A27" s="1">
        <v>43140</v>
      </c>
      <c r="B27" t="s">
        <v>8</v>
      </c>
      <c r="C27" t="s">
        <v>25</v>
      </c>
      <c r="D27" t="s">
        <v>29</v>
      </c>
      <c r="E27" s="2">
        <v>624</v>
      </c>
      <c r="F27" s="81">
        <f t="shared" si="0"/>
        <v>62.400000000000006</v>
      </c>
    </row>
    <row r="28" spans="1:6" x14ac:dyDescent="0.2">
      <c r="A28" s="1">
        <v>43141</v>
      </c>
      <c r="B28" t="s">
        <v>67</v>
      </c>
      <c r="C28" t="s">
        <v>13</v>
      </c>
      <c r="D28" t="s">
        <v>31</v>
      </c>
      <c r="E28" s="2">
        <v>1123</v>
      </c>
      <c r="F28" s="81">
        <f t="shared" si="0"/>
        <v>112.30000000000001</v>
      </c>
    </row>
    <row r="29" spans="1:6" x14ac:dyDescent="0.2">
      <c r="A29" s="1">
        <v>43143</v>
      </c>
      <c r="B29" t="s">
        <v>8</v>
      </c>
      <c r="C29" t="s">
        <v>66</v>
      </c>
      <c r="D29" t="s">
        <v>30</v>
      </c>
      <c r="E29" s="2">
        <v>1482</v>
      </c>
      <c r="F29" s="81">
        <f t="shared" si="0"/>
        <v>148.20000000000002</v>
      </c>
    </row>
    <row r="30" spans="1:6" x14ac:dyDescent="0.2">
      <c r="A30" s="1">
        <v>43148</v>
      </c>
      <c r="B30" t="s">
        <v>67</v>
      </c>
      <c r="C30" t="s">
        <v>68</v>
      </c>
      <c r="D30" t="s">
        <v>32</v>
      </c>
      <c r="E30" s="2">
        <v>882</v>
      </c>
      <c r="F30" s="81">
        <f t="shared" si="0"/>
        <v>88.2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G11"/>
  <sheetViews>
    <sheetView zoomScale="120" zoomScaleNormal="120" workbookViewId="0">
      <selection sqref="A1:F1"/>
    </sheetView>
  </sheetViews>
  <sheetFormatPr baseColWidth="10" defaultColWidth="8.83203125" defaultRowHeight="15" x14ac:dyDescent="0.2"/>
  <cols>
    <col min="1" max="1" width="37.6640625" bestFit="1" customWidth="1"/>
    <col min="2" max="2" width="10.5" bestFit="1" customWidth="1"/>
    <col min="3" max="3" width="14.83203125" bestFit="1" customWidth="1"/>
    <col min="4" max="4" width="10.5" bestFit="1" customWidth="1"/>
    <col min="5" max="5" width="11.5" bestFit="1" customWidth="1"/>
    <col min="6" max="6" width="13.6640625" customWidth="1"/>
  </cols>
  <sheetData>
    <row r="1" spans="1:7" ht="24" x14ac:dyDescent="0.3">
      <c r="A1" s="89" t="s">
        <v>72</v>
      </c>
      <c r="B1" s="89"/>
      <c r="C1" s="89"/>
      <c r="D1" s="89"/>
      <c r="E1" s="89"/>
      <c r="F1" s="89"/>
    </row>
    <row r="2" spans="1:7" ht="21" thickBot="1" x14ac:dyDescent="0.3">
      <c r="A2" s="90" t="s">
        <v>73</v>
      </c>
      <c r="B2" s="90"/>
      <c r="C2" s="90"/>
      <c r="D2" s="90"/>
      <c r="E2" s="90"/>
      <c r="F2" s="90"/>
    </row>
    <row r="3" spans="1:7" ht="26.25" customHeight="1" thickTop="1" thickBot="1" x14ac:dyDescent="0.25">
      <c r="A3" s="91" t="s">
        <v>123</v>
      </c>
      <c r="B3" s="91"/>
      <c r="C3" s="91"/>
      <c r="D3" s="91"/>
      <c r="E3" s="91"/>
      <c r="F3" s="91"/>
    </row>
    <row r="4" spans="1:7" ht="16" thickTop="1" x14ac:dyDescent="0.2">
      <c r="A4" s="47"/>
      <c r="B4" s="47"/>
      <c r="C4" s="47"/>
      <c r="D4" s="47"/>
      <c r="E4" s="47"/>
      <c r="F4" s="47"/>
    </row>
    <row r="5" spans="1:7" ht="16" thickBot="1" x14ac:dyDescent="0.25">
      <c r="A5" s="12" t="s">
        <v>114</v>
      </c>
      <c r="B5" s="13" t="s">
        <v>75</v>
      </c>
      <c r="C5" s="13" t="s">
        <v>76</v>
      </c>
      <c r="D5" s="13" t="s">
        <v>77</v>
      </c>
      <c r="E5" s="13" t="s">
        <v>78</v>
      </c>
      <c r="F5" s="13" t="s">
        <v>16</v>
      </c>
      <c r="G5" s="58" t="s">
        <v>124</v>
      </c>
    </row>
    <row r="6" spans="1:7" x14ac:dyDescent="0.2">
      <c r="A6" t="s">
        <v>195</v>
      </c>
      <c r="B6" s="2">
        <f>Jan!B13</f>
        <v>25814.97</v>
      </c>
      <c r="C6" s="2">
        <f>Jan!C13</f>
        <v>33728.339999999997</v>
      </c>
      <c r="D6" s="2">
        <f>Jan!D13</f>
        <v>41794.119999999995</v>
      </c>
      <c r="E6" s="2">
        <f>Jan!E13</f>
        <v>17975.900000000001</v>
      </c>
      <c r="F6" s="2">
        <f>SUM(B6:E6)</f>
        <v>119313.32999999999</v>
      </c>
    </row>
    <row r="7" spans="1:7" x14ac:dyDescent="0.2">
      <c r="A7" t="s">
        <v>196</v>
      </c>
      <c r="B7" s="2">
        <f>Feb!B13</f>
        <v>30696.97</v>
      </c>
      <c r="C7" s="2">
        <f>Feb!C13</f>
        <v>26632.86</v>
      </c>
      <c r="D7" s="2">
        <f>Feb!D13</f>
        <v>26691.49</v>
      </c>
      <c r="E7" s="2">
        <f>Feb!E13</f>
        <v>26263.72</v>
      </c>
      <c r="F7" s="2">
        <f>SUM(B7:E7)</f>
        <v>110285.04000000001</v>
      </c>
    </row>
    <row r="8" spans="1:7" x14ac:dyDescent="0.2">
      <c r="A8" t="s">
        <v>197</v>
      </c>
      <c r="B8" s="2">
        <f>Mar!B13</f>
        <v>34694.97</v>
      </c>
      <c r="C8" s="2">
        <f>Mar!C13</f>
        <v>32691.559999999998</v>
      </c>
      <c r="D8" s="2">
        <f>Mar!D13</f>
        <v>20859.54</v>
      </c>
      <c r="E8" s="2">
        <f>Mar!E13</f>
        <v>14491.73</v>
      </c>
      <c r="F8" s="2">
        <f>SUM(B8:E8)</f>
        <v>102737.8</v>
      </c>
    </row>
    <row r="9" spans="1:7" x14ac:dyDescent="0.2">
      <c r="A9" t="s">
        <v>16</v>
      </c>
      <c r="B9" s="2">
        <f>SUM(B6:B8)</f>
        <v>91206.91</v>
      </c>
      <c r="C9" s="2">
        <f>SUM(C6:C8)</f>
        <v>93052.76</v>
      </c>
      <c r="D9" s="2">
        <f>SUM(D6:D8)</f>
        <v>89345.15</v>
      </c>
      <c r="E9" s="2">
        <f>SUM(E6:E8)</f>
        <v>58731.350000000006</v>
      </c>
      <c r="F9" s="2">
        <f>SUM(B9:E9)</f>
        <v>332336.16999999993</v>
      </c>
    </row>
    <row r="11" spans="1:7" x14ac:dyDescent="0.2">
      <c r="A11" s="54" t="s">
        <v>125</v>
      </c>
    </row>
  </sheetData>
  <mergeCells count="3">
    <mergeCell ref="A1:F1"/>
    <mergeCell ref="A2:F2"/>
    <mergeCell ref="A3:F3"/>
  </mergeCells>
  <hyperlinks>
    <hyperlink ref="A11" r:id="rId1" xr:uid="{00000000-0004-0000-0400-000000000000}"/>
  </hyperlinks>
  <pageMargins left="0.7" right="0.7" top="0.75" bottom="0.75" header="0.3" footer="0.3"/>
  <pageSetup orientation="landscape" r:id="rId2"/>
  <headerFooter>
    <oddFooter>&amp;LRich Malloy&amp;C&amp;A&amp;RPage &amp;P of &amp;N</oddFoot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'1Q Summary'!B6:E6</xm:f>
              <xm:sqref>G6</xm:sqref>
            </x14:sparkline>
            <x14:sparkline>
              <xm:f>'1Q Summary'!B7:E7</xm:f>
              <xm:sqref>G7</xm:sqref>
            </x14:sparkline>
            <x14:sparkline>
              <xm:f>'1Q Summary'!B8:E8</xm:f>
              <xm:sqref>G8</xm:sqref>
            </x14:sparkline>
            <x14:sparkline>
              <xm:f>'1Q Summary'!B9:E9</xm:f>
              <xm:sqref>G9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1"/>
  <sheetViews>
    <sheetView zoomScale="120" zoomScaleNormal="120" workbookViewId="0">
      <selection sqref="A1:F1"/>
    </sheetView>
  </sheetViews>
  <sheetFormatPr baseColWidth="10" defaultColWidth="10.1640625" defaultRowHeight="16" x14ac:dyDescent="0.2"/>
  <cols>
    <col min="1" max="1" width="37.6640625" style="45" bestFit="1" customWidth="1"/>
    <col min="2" max="2" width="10.5" style="45" bestFit="1" customWidth="1"/>
    <col min="3" max="3" width="14.83203125" style="45" bestFit="1" customWidth="1"/>
    <col min="4" max="4" width="10.5" style="45" bestFit="1" customWidth="1"/>
    <col min="5" max="5" width="11.5" style="45" bestFit="1" customWidth="1"/>
    <col min="6" max="6" width="13.6640625" style="45" customWidth="1"/>
    <col min="7" max="7" width="15.83203125" style="45" customWidth="1"/>
    <col min="8" max="16384" width="10.1640625" style="45"/>
  </cols>
  <sheetData>
    <row r="1" spans="1:6" ht="23.25" customHeight="1" x14ac:dyDescent="0.3">
      <c r="A1" s="89" t="s">
        <v>222</v>
      </c>
      <c r="B1" s="89"/>
      <c r="C1" s="89"/>
      <c r="D1" s="89"/>
      <c r="E1" s="89"/>
      <c r="F1" s="89"/>
    </row>
    <row r="2" spans="1:6" s="46" customFormat="1" ht="18.75" customHeight="1" thickBot="1" x14ac:dyDescent="0.3">
      <c r="A2" s="90" t="s">
        <v>73</v>
      </c>
      <c r="B2" s="90"/>
      <c r="C2" s="90"/>
      <c r="D2" s="90"/>
      <c r="E2" s="90"/>
      <c r="F2" s="90"/>
    </row>
    <row r="3" spans="1:6" ht="26.25" customHeight="1" thickTop="1" thickBot="1" x14ac:dyDescent="0.25">
      <c r="A3" s="91" t="s">
        <v>74</v>
      </c>
      <c r="B3" s="91"/>
      <c r="C3" s="91"/>
      <c r="D3" s="91"/>
      <c r="E3" s="91"/>
      <c r="F3" s="91"/>
    </row>
    <row r="4" spans="1:6" ht="17" thickTop="1" x14ac:dyDescent="0.2">
      <c r="A4" s="47"/>
      <c r="B4" s="47"/>
      <c r="C4" s="47"/>
      <c r="D4" s="47"/>
      <c r="E4" s="47"/>
      <c r="F4" s="47"/>
    </row>
    <row r="5" spans="1:6" ht="17" thickBot="1" x14ac:dyDescent="0.25">
      <c r="A5" s="12" t="s">
        <v>0</v>
      </c>
      <c r="B5" s="13" t="s">
        <v>75</v>
      </c>
      <c r="C5" s="13" t="s">
        <v>76</v>
      </c>
      <c r="D5" s="13" t="s">
        <v>77</v>
      </c>
      <c r="E5" s="13" t="s">
        <v>78</v>
      </c>
      <c r="F5" s="13" t="s">
        <v>16</v>
      </c>
    </row>
    <row r="6" spans="1:6" x14ac:dyDescent="0.2">
      <c r="A6" s="47" t="s">
        <v>79</v>
      </c>
      <c r="B6" s="55">
        <v>904.49</v>
      </c>
      <c r="C6" s="55">
        <v>1658.51</v>
      </c>
      <c r="D6" s="64">
        <v>8000</v>
      </c>
      <c r="E6" s="55">
        <v>2123.06</v>
      </c>
      <c r="F6" s="57">
        <f t="shared" ref="F6:F13" si="0">SUM(B6:E6)</f>
        <v>12686.06</v>
      </c>
    </row>
    <row r="7" spans="1:6" x14ac:dyDescent="0.2">
      <c r="A7" s="47" t="s">
        <v>80</v>
      </c>
      <c r="B7" s="55">
        <v>2844.91</v>
      </c>
      <c r="C7" s="55">
        <v>8413.1</v>
      </c>
      <c r="D7" s="55">
        <v>1295.9000000000001</v>
      </c>
      <c r="E7" s="55">
        <v>1487.19</v>
      </c>
      <c r="F7" s="57">
        <f t="shared" si="0"/>
        <v>14041.1</v>
      </c>
    </row>
    <row r="8" spans="1:6" x14ac:dyDescent="0.2">
      <c r="A8" s="47" t="s">
        <v>81</v>
      </c>
      <c r="B8" s="55">
        <v>3188.54</v>
      </c>
      <c r="C8" s="55">
        <v>8240.0499999999993</v>
      </c>
      <c r="D8" s="55">
        <v>9067.82</v>
      </c>
      <c r="E8" s="55">
        <v>1698.62</v>
      </c>
      <c r="F8" s="57">
        <f t="shared" si="0"/>
        <v>22195.03</v>
      </c>
    </row>
    <row r="9" spans="1:6" x14ac:dyDescent="0.2">
      <c r="A9" s="47" t="s">
        <v>82</v>
      </c>
      <c r="B9" s="55">
        <v>1278.26</v>
      </c>
      <c r="C9" s="55">
        <v>3616.51</v>
      </c>
      <c r="D9" s="55">
        <v>4665.55</v>
      </c>
      <c r="E9" s="55">
        <v>703.69</v>
      </c>
      <c r="F9" s="57">
        <f t="shared" si="0"/>
        <v>10264.01</v>
      </c>
    </row>
    <row r="10" spans="1:6" x14ac:dyDescent="0.2">
      <c r="A10" s="47" t="s">
        <v>83</v>
      </c>
      <c r="B10" s="55">
        <v>4556.01</v>
      </c>
      <c r="C10" s="55">
        <v>4378.62</v>
      </c>
      <c r="D10" s="55">
        <v>8250.77</v>
      </c>
      <c r="E10" s="55">
        <v>6263.06</v>
      </c>
      <c r="F10" s="57">
        <f t="shared" si="0"/>
        <v>23448.460000000003</v>
      </c>
    </row>
    <row r="11" spans="1:6" x14ac:dyDescent="0.2">
      <c r="A11" s="47" t="s">
        <v>84</v>
      </c>
      <c r="B11" s="55">
        <v>5689.91</v>
      </c>
      <c r="C11" s="55">
        <v>3033.91</v>
      </c>
      <c r="D11" s="55">
        <v>3973.49</v>
      </c>
      <c r="E11" s="55">
        <v>4281.8100000000004</v>
      </c>
      <c r="F11" s="57">
        <f t="shared" si="0"/>
        <v>16979.12</v>
      </c>
    </row>
    <row r="12" spans="1:6" x14ac:dyDescent="0.2">
      <c r="A12" s="47" t="s">
        <v>85</v>
      </c>
      <c r="B12" s="55">
        <v>7352.85</v>
      </c>
      <c r="C12" s="55">
        <v>4387.6400000000003</v>
      </c>
      <c r="D12" s="55">
        <v>6540.59</v>
      </c>
      <c r="E12" s="55">
        <v>1418.47</v>
      </c>
      <c r="F12" s="57">
        <f t="shared" si="0"/>
        <v>19699.550000000003</v>
      </c>
    </row>
    <row r="13" spans="1:6" ht="17" thickBot="1" x14ac:dyDescent="0.25">
      <c r="A13" s="14" t="s">
        <v>16</v>
      </c>
      <c r="B13" s="15">
        <f>SUM(B6:B12)</f>
        <v>25814.97</v>
      </c>
      <c r="C13" s="15">
        <f>SUM(C6:C12)</f>
        <v>33728.339999999997</v>
      </c>
      <c r="D13" s="15">
        <f>SUM(D6:D12)</f>
        <v>41794.119999999995</v>
      </c>
      <c r="E13" s="15">
        <f>SUM(E6:E12)</f>
        <v>17975.900000000001</v>
      </c>
      <c r="F13" s="15">
        <f t="shared" si="0"/>
        <v>119313.32999999999</v>
      </c>
    </row>
    <row r="14" spans="1:6" ht="17" thickTop="1" x14ac:dyDescent="0.2">
      <c r="A14" s="47"/>
      <c r="B14" s="47"/>
      <c r="C14" s="47"/>
      <c r="D14" s="47"/>
      <c r="E14" s="47"/>
      <c r="F14" s="47"/>
    </row>
    <row r="15" spans="1:6" x14ac:dyDescent="0.2">
      <c r="A15" s="47" t="s">
        <v>86</v>
      </c>
      <c r="B15" s="47"/>
      <c r="C15" s="47"/>
      <c r="D15" s="47"/>
      <c r="E15" s="47"/>
      <c r="F15" s="47"/>
    </row>
    <row r="16" spans="1:6" x14ac:dyDescent="0.2">
      <c r="B16" s="48"/>
      <c r="C16" s="47"/>
      <c r="D16" s="47"/>
      <c r="E16" s="47"/>
      <c r="F16" s="47"/>
    </row>
    <row r="17" spans="1:6" x14ac:dyDescent="0.2">
      <c r="A17" s="47"/>
      <c r="B17" s="48"/>
      <c r="C17" s="47"/>
      <c r="D17" s="47"/>
      <c r="E17" s="47"/>
      <c r="F17" s="47"/>
    </row>
    <row r="18" spans="1:6" x14ac:dyDescent="0.2">
      <c r="A18" s="47" t="s">
        <v>87</v>
      </c>
      <c r="B18" s="48"/>
      <c r="C18" s="47"/>
      <c r="D18" s="47"/>
      <c r="E18" s="47"/>
      <c r="F18" s="47"/>
    </row>
    <row r="19" spans="1:6" x14ac:dyDescent="0.2">
      <c r="A19" s="47"/>
      <c r="B19" s="48"/>
      <c r="C19" s="47"/>
      <c r="D19" s="47"/>
      <c r="E19" s="47"/>
      <c r="F19" s="47"/>
    </row>
    <row r="20" spans="1:6" x14ac:dyDescent="0.2">
      <c r="A20" s="47"/>
      <c r="B20" s="48"/>
      <c r="C20" s="47"/>
      <c r="D20" s="47"/>
      <c r="E20" s="47"/>
      <c r="F20" s="47"/>
    </row>
    <row r="21" spans="1:6" x14ac:dyDescent="0.2">
      <c r="A21" s="49" t="s">
        <v>88</v>
      </c>
    </row>
  </sheetData>
  <mergeCells count="3">
    <mergeCell ref="A1:F1"/>
    <mergeCell ref="A2:F2"/>
    <mergeCell ref="A3:F3"/>
  </mergeCells>
  <pageMargins left="0.7" right="0.7" top="0.75" bottom="0.75" header="0.3" footer="0.3"/>
  <pageSetup orientation="landscape" r:id="rId1"/>
  <headerFooter>
    <oddFooter>&amp;LRich Malloy&amp;C&amp;A&amp;RPage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1"/>
  <sheetViews>
    <sheetView zoomScale="120" zoomScaleNormal="120" workbookViewId="0">
      <selection sqref="A1:F1"/>
    </sheetView>
  </sheetViews>
  <sheetFormatPr baseColWidth="10" defaultColWidth="10.1640625" defaultRowHeight="16" x14ac:dyDescent="0.2"/>
  <cols>
    <col min="1" max="1" width="37.6640625" style="45" bestFit="1" customWidth="1"/>
    <col min="2" max="2" width="10.5" style="45" bestFit="1" customWidth="1"/>
    <col min="3" max="3" width="14.83203125" style="45" bestFit="1" customWidth="1"/>
    <col min="4" max="4" width="10.5" style="45" bestFit="1" customWidth="1"/>
    <col min="5" max="5" width="11.5" style="45" bestFit="1" customWidth="1"/>
    <col min="6" max="6" width="13.6640625" style="45" customWidth="1"/>
    <col min="7" max="16384" width="10.1640625" style="45"/>
  </cols>
  <sheetData>
    <row r="1" spans="1:6" ht="23.25" customHeight="1" x14ac:dyDescent="0.3">
      <c r="A1" s="89" t="s">
        <v>222</v>
      </c>
      <c r="B1" s="89"/>
      <c r="C1" s="89"/>
      <c r="D1" s="89"/>
      <c r="E1" s="89"/>
      <c r="F1" s="89"/>
    </row>
    <row r="2" spans="1:6" s="46" customFormat="1" ht="18.75" customHeight="1" thickBot="1" x14ac:dyDescent="0.3">
      <c r="A2" s="90" t="s">
        <v>73</v>
      </c>
      <c r="B2" s="90"/>
      <c r="C2" s="90"/>
      <c r="D2" s="90"/>
      <c r="E2" s="90"/>
      <c r="F2" s="90"/>
    </row>
    <row r="3" spans="1:6" ht="26.25" customHeight="1" thickTop="1" thickBot="1" x14ac:dyDescent="0.25">
      <c r="A3" s="91" t="s">
        <v>89</v>
      </c>
      <c r="B3" s="91"/>
      <c r="C3" s="91"/>
      <c r="D3" s="91"/>
      <c r="E3" s="91"/>
      <c r="F3" s="91"/>
    </row>
    <row r="4" spans="1:6" ht="17" thickTop="1" x14ac:dyDescent="0.2">
      <c r="A4" s="47"/>
      <c r="B4" s="47"/>
      <c r="C4" s="47"/>
      <c r="D4" s="47"/>
      <c r="E4" s="47"/>
      <c r="F4" s="47"/>
    </row>
    <row r="5" spans="1:6" ht="17" thickBot="1" x14ac:dyDescent="0.25">
      <c r="A5" s="12" t="s">
        <v>0</v>
      </c>
      <c r="B5" s="13" t="s">
        <v>75</v>
      </c>
      <c r="C5" s="13" t="s">
        <v>76</v>
      </c>
      <c r="D5" s="13" t="s">
        <v>77</v>
      </c>
      <c r="E5" s="13" t="s">
        <v>78</v>
      </c>
      <c r="F5" s="13" t="s">
        <v>16</v>
      </c>
    </row>
    <row r="6" spans="1:6" x14ac:dyDescent="0.2">
      <c r="A6" s="47" t="s">
        <v>79</v>
      </c>
      <c r="B6" s="55">
        <v>1027.49</v>
      </c>
      <c r="C6" s="55">
        <v>1741.1</v>
      </c>
      <c r="D6" s="55">
        <v>165</v>
      </c>
      <c r="E6" s="55">
        <v>2788.18</v>
      </c>
      <c r="F6" s="57">
        <f t="shared" ref="F6:F13" si="0">SUM(B6:E6)</f>
        <v>5721.77</v>
      </c>
    </row>
    <row r="7" spans="1:6" x14ac:dyDescent="0.2">
      <c r="A7" s="47" t="s">
        <v>80</v>
      </c>
      <c r="B7" s="55">
        <v>3867.91</v>
      </c>
      <c r="C7" s="55">
        <v>1082.5</v>
      </c>
      <c r="D7" s="55">
        <v>5329.75</v>
      </c>
      <c r="E7" s="55">
        <v>4948.04</v>
      </c>
      <c r="F7" s="57">
        <f t="shared" si="0"/>
        <v>15228.2</v>
      </c>
    </row>
    <row r="8" spans="1:6" x14ac:dyDescent="0.2">
      <c r="A8" s="47" t="s">
        <v>81</v>
      </c>
      <c r="B8" s="55">
        <v>3601.54</v>
      </c>
      <c r="C8" s="55">
        <v>1920.98</v>
      </c>
      <c r="D8" s="55">
        <v>2161.7800000000002</v>
      </c>
      <c r="E8" s="55">
        <v>1163.3</v>
      </c>
      <c r="F8" s="57">
        <f t="shared" si="0"/>
        <v>8847.6</v>
      </c>
    </row>
    <row r="9" spans="1:6" x14ac:dyDescent="0.2">
      <c r="A9" s="47" t="s">
        <v>82</v>
      </c>
      <c r="B9" s="55">
        <v>1498.26</v>
      </c>
      <c r="C9" s="55">
        <v>1503.25</v>
      </c>
      <c r="D9" s="55">
        <v>1687.18</v>
      </c>
      <c r="E9" s="55">
        <v>3315.15</v>
      </c>
      <c r="F9" s="57">
        <f t="shared" si="0"/>
        <v>8003.84</v>
      </c>
    </row>
    <row r="10" spans="1:6" x14ac:dyDescent="0.2">
      <c r="A10" s="47" t="s">
        <v>83</v>
      </c>
      <c r="B10" s="55">
        <v>5540.01</v>
      </c>
      <c r="C10" s="55">
        <v>9941.81</v>
      </c>
      <c r="D10" s="55">
        <v>4801.91</v>
      </c>
      <c r="E10" s="55">
        <v>6449.29</v>
      </c>
      <c r="F10" s="57">
        <f t="shared" si="0"/>
        <v>26733.02</v>
      </c>
    </row>
    <row r="11" spans="1:6" x14ac:dyDescent="0.2">
      <c r="A11" s="47" t="s">
        <v>84</v>
      </c>
      <c r="B11" s="55">
        <v>6683.91</v>
      </c>
      <c r="C11" s="55">
        <v>9803.43</v>
      </c>
      <c r="D11" s="55">
        <v>3000.14</v>
      </c>
      <c r="E11" s="55">
        <v>3447.97</v>
      </c>
      <c r="F11" s="57">
        <f t="shared" si="0"/>
        <v>22935.45</v>
      </c>
    </row>
    <row r="12" spans="1:6" x14ac:dyDescent="0.2">
      <c r="A12" s="47" t="s">
        <v>85</v>
      </c>
      <c r="B12" s="55">
        <v>8477.85</v>
      </c>
      <c r="C12" s="55">
        <v>639.79</v>
      </c>
      <c r="D12" s="55">
        <v>9545.73</v>
      </c>
      <c r="E12" s="55">
        <v>4151.79</v>
      </c>
      <c r="F12" s="57">
        <f t="shared" si="0"/>
        <v>22815.16</v>
      </c>
    </row>
    <row r="13" spans="1:6" ht="17" thickBot="1" x14ac:dyDescent="0.25">
      <c r="A13" s="14" t="s">
        <v>16</v>
      </c>
      <c r="B13" s="15">
        <f>SUM(B6:B12)</f>
        <v>30696.97</v>
      </c>
      <c r="C13" s="15">
        <f>SUM(C6:C12)</f>
        <v>26632.86</v>
      </c>
      <c r="D13" s="15">
        <f>SUM(D6:D12)</f>
        <v>26691.49</v>
      </c>
      <c r="E13" s="15">
        <f>SUM(E6:E12)</f>
        <v>26263.72</v>
      </c>
      <c r="F13" s="15">
        <f t="shared" si="0"/>
        <v>110285.04000000001</v>
      </c>
    </row>
    <row r="14" spans="1:6" ht="17" thickTop="1" x14ac:dyDescent="0.2">
      <c r="A14" s="47"/>
      <c r="B14" s="47"/>
      <c r="C14" s="47"/>
      <c r="D14" s="47"/>
      <c r="E14" s="47"/>
      <c r="F14" s="47"/>
    </row>
    <row r="15" spans="1:6" x14ac:dyDescent="0.2">
      <c r="A15" s="47" t="s">
        <v>86</v>
      </c>
      <c r="B15" s="47"/>
      <c r="C15" s="47"/>
      <c r="D15" s="47"/>
      <c r="E15" s="47"/>
      <c r="F15" s="47"/>
    </row>
    <row r="16" spans="1:6" x14ac:dyDescent="0.2">
      <c r="B16" s="48"/>
      <c r="C16" s="47"/>
      <c r="D16" s="47"/>
      <c r="E16" s="47"/>
      <c r="F16" s="47"/>
    </row>
    <row r="17" spans="1:6" x14ac:dyDescent="0.2">
      <c r="A17" s="47"/>
      <c r="B17" s="48"/>
      <c r="C17" s="47"/>
      <c r="D17" s="47"/>
      <c r="E17" s="47"/>
      <c r="F17" s="47"/>
    </row>
    <row r="18" spans="1:6" x14ac:dyDescent="0.2">
      <c r="A18" s="47" t="s">
        <v>87</v>
      </c>
      <c r="B18" s="48"/>
      <c r="C18" s="47"/>
      <c r="D18" s="47"/>
      <c r="E18" s="47"/>
      <c r="F18" s="47"/>
    </row>
    <row r="19" spans="1:6" x14ac:dyDescent="0.2">
      <c r="A19" s="47"/>
      <c r="B19" s="48"/>
      <c r="C19" s="47"/>
      <c r="D19" s="47"/>
      <c r="E19" s="47"/>
      <c r="F19" s="47"/>
    </row>
    <row r="20" spans="1:6" x14ac:dyDescent="0.2">
      <c r="A20" s="47"/>
      <c r="B20" s="48"/>
      <c r="C20" s="47"/>
      <c r="D20" s="47"/>
      <c r="E20" s="47"/>
      <c r="F20" s="47"/>
    </row>
    <row r="21" spans="1:6" x14ac:dyDescent="0.2">
      <c r="A21" s="50" t="s">
        <v>88</v>
      </c>
    </row>
  </sheetData>
  <mergeCells count="3">
    <mergeCell ref="A1:F1"/>
    <mergeCell ref="A2:F2"/>
    <mergeCell ref="A3:F3"/>
  </mergeCells>
  <pageMargins left="0.7" right="0.7" top="0.75" bottom="0.75" header="0.3" footer="0.3"/>
  <pageSetup orientation="landscape" r:id="rId1"/>
  <headerFooter>
    <oddFooter>&amp;LRich Malloy&amp;C&amp;A&amp;RPage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2"/>
  <sheetViews>
    <sheetView zoomScale="120" zoomScaleNormal="120" workbookViewId="0">
      <selection sqref="A1:F1"/>
    </sheetView>
  </sheetViews>
  <sheetFormatPr baseColWidth="10" defaultColWidth="10.1640625" defaultRowHeight="16" x14ac:dyDescent="0.2"/>
  <cols>
    <col min="1" max="1" width="37.6640625" style="45" bestFit="1" customWidth="1"/>
    <col min="2" max="2" width="10.5" style="45" bestFit="1" customWidth="1"/>
    <col min="3" max="3" width="14.83203125" style="45" bestFit="1" customWidth="1"/>
    <col min="4" max="4" width="10.5" style="45" bestFit="1" customWidth="1"/>
    <col min="5" max="5" width="11.5" style="45" bestFit="1" customWidth="1"/>
    <col min="6" max="6" width="13.6640625" style="45" customWidth="1"/>
    <col min="7" max="16384" width="10.1640625" style="45"/>
  </cols>
  <sheetData>
    <row r="1" spans="1:6" ht="23.25" customHeight="1" x14ac:dyDescent="0.3">
      <c r="A1" s="89" t="s">
        <v>222</v>
      </c>
      <c r="B1" s="89"/>
      <c r="C1" s="89"/>
      <c r="D1" s="89"/>
      <c r="E1" s="89"/>
      <c r="F1" s="89"/>
    </row>
    <row r="2" spans="1:6" s="46" customFormat="1" ht="18.75" customHeight="1" thickBot="1" x14ac:dyDescent="0.3">
      <c r="A2" s="90" t="s">
        <v>73</v>
      </c>
      <c r="B2" s="90"/>
      <c r="C2" s="90"/>
      <c r="D2" s="90"/>
      <c r="E2" s="90"/>
      <c r="F2" s="90"/>
    </row>
    <row r="3" spans="1:6" ht="26.25" customHeight="1" thickTop="1" thickBot="1" x14ac:dyDescent="0.25">
      <c r="A3" s="91" t="s">
        <v>90</v>
      </c>
      <c r="B3" s="91"/>
      <c r="C3" s="91"/>
      <c r="D3" s="91"/>
      <c r="E3" s="91"/>
      <c r="F3" s="91"/>
    </row>
    <row r="4" spans="1:6" ht="17" thickTop="1" x14ac:dyDescent="0.2">
      <c r="A4" s="47"/>
      <c r="B4" s="47"/>
      <c r="C4" s="47"/>
      <c r="D4" s="47"/>
      <c r="E4" s="47"/>
      <c r="F4" s="47"/>
    </row>
    <row r="5" spans="1:6" ht="17" thickBot="1" x14ac:dyDescent="0.25">
      <c r="A5" s="12" t="s">
        <v>0</v>
      </c>
      <c r="B5" s="13" t="s">
        <v>75</v>
      </c>
      <c r="C5" s="13" t="s">
        <v>76</v>
      </c>
      <c r="D5" s="13" t="s">
        <v>77</v>
      </c>
      <c r="E5" s="13" t="s">
        <v>78</v>
      </c>
      <c r="F5" s="13" t="s">
        <v>16</v>
      </c>
    </row>
    <row r="6" spans="1:6" x14ac:dyDescent="0.2">
      <c r="A6" s="47" t="s">
        <v>79</v>
      </c>
      <c r="B6" s="55">
        <v>1502.49</v>
      </c>
      <c r="C6" s="55">
        <v>1282.99</v>
      </c>
      <c r="D6" s="55">
        <v>2019.14</v>
      </c>
      <c r="E6" s="55">
        <v>1518.85</v>
      </c>
      <c r="F6" s="56">
        <f t="shared" ref="F6:F13" si="0">SUM(B6:E6)</f>
        <v>6323.4699999999993</v>
      </c>
    </row>
    <row r="7" spans="1:6" x14ac:dyDescent="0.2">
      <c r="A7" s="47" t="s">
        <v>80</v>
      </c>
      <c r="B7" s="55">
        <v>4625.91</v>
      </c>
      <c r="C7" s="55">
        <v>8108.41</v>
      </c>
      <c r="D7" s="55">
        <v>6993.18</v>
      </c>
      <c r="E7" s="55">
        <v>250.04</v>
      </c>
      <c r="F7" s="56">
        <f t="shared" si="0"/>
        <v>19977.54</v>
      </c>
    </row>
    <row r="8" spans="1:6" x14ac:dyDescent="0.2">
      <c r="A8" s="47" t="s">
        <v>81</v>
      </c>
      <c r="B8" s="55">
        <v>4179.54</v>
      </c>
      <c r="C8" s="55">
        <v>5364.28</v>
      </c>
      <c r="D8" s="55">
        <v>2909.13</v>
      </c>
      <c r="E8" s="55">
        <v>8836.4500000000007</v>
      </c>
      <c r="F8" s="56">
        <f t="shared" si="0"/>
        <v>21289.4</v>
      </c>
    </row>
    <row r="9" spans="1:6" x14ac:dyDescent="0.2">
      <c r="A9" s="47" t="s">
        <v>82</v>
      </c>
      <c r="B9" s="55">
        <v>1603.26</v>
      </c>
      <c r="C9" s="55">
        <v>3091.69</v>
      </c>
      <c r="D9" s="55">
        <v>1868.17</v>
      </c>
      <c r="E9" s="55">
        <v>615.80999999999995</v>
      </c>
      <c r="F9" s="56">
        <f t="shared" si="0"/>
        <v>7178.93</v>
      </c>
    </row>
    <row r="10" spans="1:6" x14ac:dyDescent="0.2">
      <c r="A10" s="47" t="s">
        <v>83</v>
      </c>
      <c r="B10" s="55">
        <v>6320.01</v>
      </c>
      <c r="C10" s="55">
        <v>210.36</v>
      </c>
      <c r="D10" s="55">
        <v>1315.03</v>
      </c>
      <c r="E10" s="55">
        <v>2112.11</v>
      </c>
      <c r="F10" s="56">
        <f t="shared" si="0"/>
        <v>9957.51</v>
      </c>
    </row>
    <row r="11" spans="1:6" x14ac:dyDescent="0.2">
      <c r="A11" s="47" t="s">
        <v>84</v>
      </c>
      <c r="B11" s="55">
        <v>7391.91</v>
      </c>
      <c r="C11" s="55">
        <v>9745.83</v>
      </c>
      <c r="D11" s="55">
        <v>1806.17</v>
      </c>
      <c r="E11" s="55">
        <v>399.75</v>
      </c>
      <c r="F11" s="56">
        <f t="shared" si="0"/>
        <v>19343.659999999996</v>
      </c>
    </row>
    <row r="12" spans="1:6" x14ac:dyDescent="0.2">
      <c r="A12" s="47" t="s">
        <v>85</v>
      </c>
      <c r="B12" s="55">
        <v>9071.85</v>
      </c>
      <c r="C12" s="55">
        <v>4888</v>
      </c>
      <c r="D12" s="55">
        <v>3948.72</v>
      </c>
      <c r="E12" s="55">
        <v>758.72</v>
      </c>
      <c r="F12" s="56">
        <f t="shared" si="0"/>
        <v>18667.29</v>
      </c>
    </row>
    <row r="13" spans="1:6" ht="17" thickBot="1" x14ac:dyDescent="0.25">
      <c r="A13" s="14" t="s">
        <v>16</v>
      </c>
      <c r="B13" s="15">
        <f>SUM(B6:B12)</f>
        <v>34694.97</v>
      </c>
      <c r="C13" s="15">
        <f>SUM(C6:C12)</f>
        <v>32691.559999999998</v>
      </c>
      <c r="D13" s="15">
        <f>SUM(D6:D12)</f>
        <v>20859.54</v>
      </c>
      <c r="E13" s="15">
        <f>SUM(E6:E12)</f>
        <v>14491.73</v>
      </c>
      <c r="F13" s="15">
        <f t="shared" si="0"/>
        <v>102737.8</v>
      </c>
    </row>
    <row r="14" spans="1:6" ht="17" thickTop="1" x14ac:dyDescent="0.2">
      <c r="A14" s="47"/>
      <c r="B14" s="47"/>
      <c r="C14" s="47"/>
      <c r="D14" s="47"/>
      <c r="E14" s="47"/>
      <c r="F14" s="47"/>
    </row>
    <row r="15" spans="1:6" x14ac:dyDescent="0.2">
      <c r="A15" s="47" t="s">
        <v>86</v>
      </c>
      <c r="B15" s="47"/>
      <c r="C15" s="47"/>
      <c r="D15" s="47"/>
      <c r="E15" s="47"/>
      <c r="F15" s="47"/>
    </row>
    <row r="16" spans="1:6" x14ac:dyDescent="0.2">
      <c r="B16" s="48"/>
      <c r="C16" s="47"/>
      <c r="D16" s="48"/>
      <c r="E16" s="47"/>
      <c r="F16" s="47"/>
    </row>
    <row r="17" spans="1:6" x14ac:dyDescent="0.2">
      <c r="A17" s="47"/>
      <c r="B17" s="48"/>
      <c r="C17" s="47"/>
      <c r="D17" s="48"/>
      <c r="E17" s="47"/>
      <c r="F17" s="47"/>
    </row>
    <row r="18" spans="1:6" x14ac:dyDescent="0.2">
      <c r="A18" s="47" t="s">
        <v>87</v>
      </c>
      <c r="B18" s="48"/>
      <c r="C18" s="47"/>
      <c r="D18" s="48"/>
      <c r="E18" s="47"/>
      <c r="F18" s="47"/>
    </row>
    <row r="19" spans="1:6" x14ac:dyDescent="0.2">
      <c r="A19" s="47"/>
      <c r="B19" s="48"/>
      <c r="C19" s="47"/>
      <c r="D19" s="48"/>
      <c r="E19" s="47"/>
      <c r="F19" s="47"/>
    </row>
    <row r="20" spans="1:6" x14ac:dyDescent="0.2">
      <c r="A20" s="47"/>
      <c r="B20" s="48"/>
      <c r="C20" s="47"/>
      <c r="D20" s="48"/>
      <c r="E20" s="47"/>
      <c r="F20" s="47"/>
    </row>
    <row r="21" spans="1:6" x14ac:dyDescent="0.2">
      <c r="A21" s="50" t="s">
        <v>88</v>
      </c>
      <c r="B21" s="51"/>
      <c r="D21" s="51"/>
    </row>
    <row r="22" spans="1:6" x14ac:dyDescent="0.2">
      <c r="B22" s="51"/>
      <c r="D22" s="51"/>
    </row>
  </sheetData>
  <mergeCells count="3">
    <mergeCell ref="A1:F1"/>
    <mergeCell ref="A2:F2"/>
    <mergeCell ref="A3:F3"/>
  </mergeCells>
  <pageMargins left="0.7" right="0.7" top="0.75" bottom="0.75" header="0.3" footer="0.3"/>
  <pageSetup orientation="landscape" r:id="rId1"/>
  <headerFooter>
    <oddFooter>&amp;LRich Malloy&amp;C&amp;A&amp;RPage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Intro</vt:lpstr>
      <vt:lpstr>Review</vt:lpstr>
      <vt:lpstr>COUNTIF</vt:lpstr>
      <vt:lpstr>SUMIF</vt:lpstr>
      <vt:lpstr>Names</vt:lpstr>
      <vt:lpstr>1Q Summary</vt:lpstr>
      <vt:lpstr>Jan</vt:lpstr>
      <vt:lpstr>Feb</vt:lpstr>
      <vt:lpstr>Mar</vt:lpstr>
      <vt:lpstr>Charts</vt:lpstr>
      <vt:lpstr>Text</vt:lpstr>
      <vt:lpstr>Homework1</vt:lpstr>
      <vt:lpstr>Homework2</vt:lpstr>
      <vt:lpstr>Next</vt:lpstr>
      <vt:lpstr>Amounts</vt:lpstr>
      <vt:lpstr>BonusRate</vt:lpstr>
      <vt:lpstr>Products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cp:lastPrinted>2018-07-04T00:21:37Z</cp:lastPrinted>
  <dcterms:created xsi:type="dcterms:W3CDTF">2018-06-25T17:11:19Z</dcterms:created>
  <dcterms:modified xsi:type="dcterms:W3CDTF">2021-07-22T21:09:33Z</dcterms:modified>
</cp:coreProperties>
</file>