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24A052D-4471-4E19-A313-C997AE9E1F89}" xr6:coauthVersionLast="41" xr6:coauthVersionMax="41" xr10:uidLastSave="{00000000-0000-0000-0000-000000000000}"/>
  <bookViews>
    <workbookView xWindow="8760" yWindow="0" windowWidth="19305" windowHeight="12885" xr2:uid="{00000000-000D-0000-FFFF-FFFF00000000}"/>
  </bookViews>
  <sheets>
    <sheet name="Intro" sheetId="20" r:id="rId1"/>
    <sheet name="Subtotals" sheetId="21" r:id="rId2"/>
    <sheet name="Pivot 1" sheetId="23" r:id="rId3"/>
    <sheet name="Sales" sheetId="22" r:id="rId4"/>
    <sheet name="Pivot 2" sheetId="25" r:id="rId5"/>
    <sheet name="Salaries" sheetId="24" r:id="rId6"/>
    <sheet name="Tables" sheetId="26" r:id="rId7"/>
    <sheet name="ROUND" sheetId="14" r:id="rId8"/>
    <sheet name="Nested IF" sheetId="15" r:id="rId9"/>
    <sheet name="Invoice" sheetId="27" r:id="rId10"/>
    <sheet name="Shared" sheetId="28" r:id="rId11"/>
    <sheet name="Pivot 3" sheetId="30" r:id="rId12"/>
    <sheet name="Homework" sheetId="29" r:id="rId13"/>
  </sheets>
  <externalReferences>
    <externalReference r:id="rId14"/>
  </externalReferences>
  <definedNames>
    <definedName name="_Hlk519598309" localSheetId="0">Intro!#REF!</definedName>
    <definedName name="_Hlk519598324" localSheetId="0">Intro!#REF!</definedName>
    <definedName name="_Hlk519598336" localSheetId="0">Intro!#REF!</definedName>
    <definedName name="_Hlk519598345" localSheetId="0">Intro!#REF!</definedName>
    <definedName name="_Hlk519598366" localSheetId="0">Intro!#REF!</definedName>
    <definedName name="_Hlk519598620" localSheetId="0">Intro!#REF!</definedName>
    <definedName name="Categories2">[1]!ExpBudget2[Category]</definedName>
    <definedName name="Genders">#REF!</definedName>
    <definedName name="Salaries">#REF!</definedName>
  </definedNames>
  <calcPr calcId="191029"/>
  <pivotCaches>
    <pivotCache cacheId="3" r:id="rId15"/>
    <pivotCache cacheId="7" r:id="rId16"/>
    <pivotCache cacheId="11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7" l="1"/>
  <c r="E13" i="27"/>
  <c r="E12" i="27"/>
  <c r="E11" i="27"/>
  <c r="E10" i="27"/>
  <c r="E9" i="27"/>
  <c r="E15" i="27" s="1"/>
  <c r="F13" i="26"/>
  <c r="F88" i="26" s="1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E88" i="26"/>
  <c r="E84" i="21"/>
  <c r="E73" i="21"/>
  <c r="E60" i="21"/>
  <c r="E41" i="21"/>
  <c r="E26" i="21"/>
  <c r="E18" i="27" l="1"/>
  <c r="E16" i="27"/>
  <c r="E17" i="27"/>
  <c r="E85" i="21"/>
  <c r="F7" i="15" l="1"/>
  <c r="F8" i="15"/>
  <c r="F9" i="15"/>
  <c r="F10" i="15"/>
  <c r="F11" i="15"/>
  <c r="F6" i="15"/>
  <c r="E7" i="14"/>
  <c r="E6" i="14"/>
  <c r="F6" i="14" s="1"/>
  <c r="F7" i="14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tc={93868563-D773-4E6E-8BCB-E9FC62FF16EE}</author>
    <author>Author</author>
  </authors>
  <commentList>
    <comment ref="A1" authorId="0" shapeId="0" xr:uid="{93868563-D773-4E6E-8BCB-E9FC62FF16EE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we ask for address info also?</t>
      </text>
    </comment>
    <comment ref="B5" authorId="1" shapeId="0" xr:uid="{768C14CE-28F5-44B0-97B6-B2DE0D456B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 enter a phone number</t>
        </r>
      </text>
    </comment>
  </commentList>
</comments>
</file>

<file path=xl/sharedStrings.xml><?xml version="1.0" encoding="utf-8"?>
<sst xmlns="http://schemas.openxmlformats.org/spreadsheetml/2006/main" count="1317" uniqueCount="273">
  <si>
    <t>Rich Malloy, 203-862-9411, rmalloy@norwalk.edu</t>
  </si>
  <si>
    <t>Years</t>
  </si>
  <si>
    <t>Sales</t>
  </si>
  <si>
    <t>CT</t>
  </si>
  <si>
    <t>Jennings</t>
  </si>
  <si>
    <t>Pugh</t>
  </si>
  <si>
    <t>Total</t>
  </si>
  <si>
    <t>Product</t>
  </si>
  <si>
    <t>Amount</t>
  </si>
  <si>
    <t>Brown</t>
  </si>
  <si>
    <t>Last</t>
  </si>
  <si>
    <t>First</t>
  </si>
  <si>
    <t>Acme Payroll</t>
  </si>
  <si>
    <t>Gender</t>
  </si>
  <si>
    <t>Dept</t>
  </si>
  <si>
    <t>401(k)</t>
  </si>
  <si>
    <t>Health Plan</t>
  </si>
  <si>
    <t>Salary</t>
  </si>
  <si>
    <t>Amukamara</t>
  </si>
  <si>
    <t>Prince</t>
  </si>
  <si>
    <t>M</t>
  </si>
  <si>
    <t>Production</t>
  </si>
  <si>
    <t>No</t>
  </si>
  <si>
    <t>Standard</t>
  </si>
  <si>
    <t>Bailey</t>
  </si>
  <si>
    <t>Cynthia</t>
  </si>
  <si>
    <t>F</t>
  </si>
  <si>
    <t>Premier</t>
  </si>
  <si>
    <t>Barshop</t>
  </si>
  <si>
    <t>Cindy</t>
  </si>
  <si>
    <t>Maintenance</t>
  </si>
  <si>
    <t>Beason</t>
  </si>
  <si>
    <t>Jon</t>
  </si>
  <si>
    <t>Beatty</t>
  </si>
  <si>
    <t>Will</t>
  </si>
  <si>
    <t>Yes</t>
  </si>
  <si>
    <t>Beckham</t>
  </si>
  <si>
    <t>Odell</t>
  </si>
  <si>
    <t>Bensimon</t>
  </si>
  <si>
    <t>Kelly</t>
  </si>
  <si>
    <t>Bowman</t>
  </si>
  <si>
    <t>Zack</t>
  </si>
  <si>
    <t>Josh</t>
  </si>
  <si>
    <t>Burruss</t>
  </si>
  <si>
    <t>Kandi</t>
  </si>
  <si>
    <t>Cruz</t>
  </si>
  <si>
    <t>Victor</t>
  </si>
  <si>
    <t>deLesseps</t>
  </si>
  <si>
    <t>LuAnn</t>
  </si>
  <si>
    <t>DeOssie</t>
  </si>
  <si>
    <t>Zak</t>
  </si>
  <si>
    <t>Donnell</t>
  </si>
  <si>
    <t>Larry</t>
  </si>
  <si>
    <t>Drescher</t>
  </si>
  <si>
    <t>Aviva</t>
  </si>
  <si>
    <t>Fells</t>
  </si>
  <si>
    <t>Daniel</t>
  </si>
  <si>
    <t>Frankel</t>
  </si>
  <si>
    <t>Bethenny</t>
  </si>
  <si>
    <t>Hampton</t>
  </si>
  <si>
    <t>Marlo</t>
  </si>
  <si>
    <t>Hankins</t>
  </si>
  <si>
    <t>Jonathan</t>
  </si>
  <si>
    <t>Hartwell</t>
  </si>
  <si>
    <t>Lisa</t>
  </si>
  <si>
    <t>Hillis</t>
  </si>
  <si>
    <t>Peyton</t>
  </si>
  <si>
    <t>Hynoski</t>
  </si>
  <si>
    <t>Henry</t>
  </si>
  <si>
    <t>Jenkins</t>
  </si>
  <si>
    <t>Cullen</t>
  </si>
  <si>
    <t>Rashad</t>
  </si>
  <si>
    <t>Jernigan</t>
  </si>
  <si>
    <t>Jerrel</t>
  </si>
  <si>
    <t>Jordan</t>
  </si>
  <si>
    <t>Claudia</t>
  </si>
  <si>
    <t>Kiwanuka</t>
  </si>
  <si>
    <t>Mathias</t>
  </si>
  <si>
    <t>Leakes</t>
  </si>
  <si>
    <t>NeNe</t>
  </si>
  <si>
    <t>McClain</t>
  </si>
  <si>
    <t>Jameel</t>
  </si>
  <si>
    <t>McKinney</t>
  </si>
  <si>
    <t>Demetria</t>
  </si>
  <si>
    <t>Moore</t>
  </si>
  <si>
    <t>Kenya</t>
  </si>
  <si>
    <t>Morgan</t>
  </si>
  <si>
    <t>Sonja</t>
  </si>
  <si>
    <t>Mosley</t>
  </si>
  <si>
    <t>Brandon</t>
  </si>
  <si>
    <t>Nassib</t>
  </si>
  <si>
    <t>Ryan</t>
  </si>
  <si>
    <t>Parker</t>
  </si>
  <si>
    <t>Preston</t>
  </si>
  <si>
    <t>Parks</t>
  </si>
  <si>
    <t>Phaedra</t>
  </si>
  <si>
    <t>Paysinger</t>
  </si>
  <si>
    <t>Spencer</t>
  </si>
  <si>
    <t>Pierre-Paul</t>
  </si>
  <si>
    <t>Jason</t>
  </si>
  <si>
    <t>Justin</t>
  </si>
  <si>
    <t>Radziwill</t>
  </si>
  <si>
    <t>Carole</t>
  </si>
  <si>
    <t>Randle</t>
  </si>
  <si>
    <t>Rueben</t>
  </si>
  <si>
    <t>Rolle</t>
  </si>
  <si>
    <t>Antrel</t>
  </si>
  <si>
    <t>Singer</t>
  </si>
  <si>
    <t>Ramona</t>
  </si>
  <si>
    <t>Snow</t>
  </si>
  <si>
    <t>DeShawn</t>
  </si>
  <si>
    <t>Taekman</t>
  </si>
  <si>
    <t>Kristen</t>
  </si>
  <si>
    <t>Thomson</t>
  </si>
  <si>
    <t>Heather</t>
  </si>
  <si>
    <t>Washington</t>
  </si>
  <si>
    <t>Corey</t>
  </si>
  <si>
    <t>Weatherford</t>
  </si>
  <si>
    <t>Steve</t>
  </si>
  <si>
    <t>Whitfield</t>
  </si>
  <si>
    <t>Sheree</t>
  </si>
  <si>
    <t>Williams</t>
  </si>
  <si>
    <t>Andre</t>
  </si>
  <si>
    <t>Porsha</t>
  </si>
  <si>
    <t>Wilson</t>
  </si>
  <si>
    <t>David</t>
  </si>
  <si>
    <t>Wynn</t>
  </si>
  <si>
    <t>Kerry</t>
  </si>
  <si>
    <t>Zarin</t>
  </si>
  <si>
    <t>Jill</t>
  </si>
  <si>
    <t>Zolciak</t>
  </si>
  <si>
    <t>Kim</t>
  </si>
  <si>
    <t>Summarize the data with Subtotals:</t>
  </si>
  <si>
    <t>Summarize the data with a Pivot Table:</t>
  </si>
  <si>
    <t>The Nested ROUND Function</t>
  </si>
  <si>
    <t>Simultaneously make a calculation and round off the result:</t>
  </si>
  <si>
    <t>Tax</t>
  </si>
  <si>
    <t>Batteries</t>
  </si>
  <si>
    <t>Cables</t>
  </si>
  <si>
    <t>Tax Rate</t>
  </si>
  <si>
    <t>Quantity</t>
  </si>
  <si>
    <t>Price</t>
  </si>
  <si>
    <t>The Nested IF Function</t>
  </si>
  <si>
    <t>Set Excel to pick automatically one of three values:</t>
  </si>
  <si>
    <t>State</t>
  </si>
  <si>
    <t>RI</t>
  </si>
  <si>
    <t>All others</t>
  </si>
  <si>
    <t>Sales Tax</t>
  </si>
  <si>
    <t>ME</t>
  </si>
  <si>
    <t>MA</t>
  </si>
  <si>
    <t>VT</t>
  </si>
  <si>
    <t>NH</t>
  </si>
  <si>
    <t>Subtotals</t>
  </si>
  <si>
    <t>Review: Summarize data with the Subtotals tool</t>
  </si>
  <si>
    <t>Pivot Table</t>
  </si>
  <si>
    <t>ROUND</t>
  </si>
  <si>
    <t>Round off a calcuation with a Nested ROUND function</t>
  </si>
  <si>
    <t>Nested IF</t>
  </si>
  <si>
    <t>Summarize data with an amazing Pivot Table and Chart</t>
  </si>
  <si>
    <t>Grand Total</t>
  </si>
  <si>
    <t>Average of Salary</t>
  </si>
  <si>
    <t>Microsoft Excel 2016</t>
  </si>
  <si>
    <t>Session 5 Workbook</t>
  </si>
  <si>
    <t>Rich Malloy</t>
  </si>
  <si>
    <t>Tech Help Today</t>
  </si>
  <si>
    <t>www.techhelptoday.com</t>
  </si>
  <si>
    <t>Review:</t>
  </si>
  <si>
    <t>Review skills from last session</t>
  </si>
  <si>
    <t>Tables</t>
  </si>
  <si>
    <t>Modify and Excel Table</t>
  </si>
  <si>
    <t>Use a Nested IF function to choose between three possibilities</t>
  </si>
  <si>
    <t>Invoice</t>
  </si>
  <si>
    <t>Enhance an Invoice with Collaboration features</t>
  </si>
  <si>
    <t>Shared</t>
  </si>
  <si>
    <t>Access shared spreadsheets on Excel Online and Google Sheets</t>
  </si>
  <si>
    <t>Homework</t>
  </si>
  <si>
    <t>Analyze weather data with Pivot Tables</t>
  </si>
  <si>
    <t xml:space="preserve">For solutions, see: </t>
  </si>
  <si>
    <t>Acme Sales</t>
  </si>
  <si>
    <t>Date</t>
  </si>
  <si>
    <t>Salesperson</t>
  </si>
  <si>
    <t>Customer</t>
  </si>
  <si>
    <t>Carla Cox</t>
  </si>
  <si>
    <t>Bauer</t>
  </si>
  <si>
    <t>Bananas</t>
  </si>
  <si>
    <t>Amy Adams</t>
  </si>
  <si>
    <t>Strawberries</t>
  </si>
  <si>
    <t>Ed Ewing</t>
  </si>
  <si>
    <t>Kane</t>
  </si>
  <si>
    <t>Oranges</t>
  </si>
  <si>
    <t>Ibanez</t>
  </si>
  <si>
    <t>Atkins</t>
  </si>
  <si>
    <t>Apples</t>
  </si>
  <si>
    <t>Ben Barnes</t>
  </si>
  <si>
    <t>Gomez</t>
  </si>
  <si>
    <t>Fernandez</t>
  </si>
  <si>
    <t>Dan D. Dixon</t>
  </si>
  <si>
    <t>Conway</t>
  </si>
  <si>
    <t>Hanson</t>
  </si>
  <si>
    <t>Cherries</t>
  </si>
  <si>
    <t>Jefferson</t>
  </si>
  <si>
    <t>Dean</t>
  </si>
  <si>
    <t>Apricots</t>
  </si>
  <si>
    <t>Elgin</t>
  </si>
  <si>
    <t>Miles</t>
  </si>
  <si>
    <t>Lewis</t>
  </si>
  <si>
    <t>Amy Adams Total</t>
  </si>
  <si>
    <t>Ben Barnes Total</t>
  </si>
  <si>
    <t>Carla Cox Total</t>
  </si>
  <si>
    <t>Dan D. Dixon Total</t>
  </si>
  <si>
    <t>Ed Ewing Total</t>
  </si>
  <si>
    <r>
      <t xml:space="preserve">Now summarize the data with </t>
    </r>
    <r>
      <rPr>
        <b/>
        <i/>
        <sz val="11"/>
        <color theme="1"/>
        <rFont val="Calibri"/>
        <family val="2"/>
        <scheme val="minor"/>
      </rPr>
      <t>Pivot Tables</t>
    </r>
    <r>
      <rPr>
        <i/>
        <sz val="11"/>
        <color theme="1"/>
        <rFont val="Calibri"/>
        <family val="2"/>
        <scheme val="minor"/>
      </rPr>
      <t>:</t>
    </r>
  </si>
  <si>
    <t>Row Labels</t>
  </si>
  <si>
    <t>Sum of Amount</t>
  </si>
  <si>
    <t>Answer to the Best Salesperson</t>
  </si>
  <si>
    <t>Excel Tables:</t>
  </si>
  <si>
    <t>Tasks:</t>
  </si>
  <si>
    <t>Create an Excel Table from a data range</t>
  </si>
  <si>
    <t>Change the Table style</t>
  </si>
  <si>
    <t>Clear formatting from the active table (choose None style)</t>
  </si>
  <si>
    <t>Add or Remove table rows and columns</t>
  </si>
  <si>
    <t>Move table rows and columns</t>
  </si>
  <si>
    <t>Add a formula to a Table column</t>
  </si>
  <si>
    <t>Convert an Excel Table to a cell range</t>
  </si>
  <si>
    <t>Banana Bonus</t>
  </si>
  <si>
    <t>Acme Corp.</t>
  </si>
  <si>
    <t>Customer:</t>
  </si>
  <si>
    <t>Insert a Note reminding people to enter a phone number</t>
  </si>
  <si>
    <t>Phone:</t>
  </si>
  <si>
    <t>Edit the note</t>
  </si>
  <si>
    <t>Date:</t>
  </si>
  <si>
    <t>Delete the note</t>
  </si>
  <si>
    <t>Insert a Comment asking if we should also record address information</t>
  </si>
  <si>
    <t>Copy the worksheet to a New Workbook</t>
  </si>
  <si>
    <t>Save the Workbook as a Template</t>
  </si>
  <si>
    <t>Open the Template</t>
  </si>
  <si>
    <t>Hide and then Unhide a Worksheet</t>
  </si>
  <si>
    <t>Protect the Invoice worksheet</t>
  </si>
  <si>
    <t>Unprotect the worksheet</t>
  </si>
  <si>
    <t>Subtotal</t>
  </si>
  <si>
    <t>Sales tax</t>
  </si>
  <si>
    <t>Service</t>
  </si>
  <si>
    <t>Shared Spreadsheet Files on the Web:</t>
  </si>
  <si>
    <t>Click the links below:</t>
  </si>
  <si>
    <t>Shared Excel File:</t>
  </si>
  <si>
    <t>Excel Class Roster.xlsx</t>
  </si>
  <si>
    <t>Shared Google Sheets File:</t>
  </si>
  <si>
    <t>https://docs.google.com/spreadsheets/d/1GAbjTVMrP8GdZ8KO9j_hrypX7irkXZDwCLy1ce4z1JI/edit?usp=sharing</t>
  </si>
  <si>
    <t>Daily Weather Data - Central Park, New York City, NY</t>
  </si>
  <si>
    <t xml:space="preserve">From: </t>
  </si>
  <si>
    <t>https://www.ncdc.noaa.gov/cdo-web/search</t>
  </si>
  <si>
    <t>For Fog, Thunder, Haze, etc., 1 = True, blank = False</t>
  </si>
  <si>
    <t>Precip.</t>
  </si>
  <si>
    <t>Snow Inch.</t>
  </si>
  <si>
    <t>Temp Max</t>
  </si>
  <si>
    <t>Temp Min</t>
  </si>
  <si>
    <t>Fog</t>
  </si>
  <si>
    <t>Thunder</t>
  </si>
  <si>
    <t>Haze</t>
  </si>
  <si>
    <t>Rain</t>
  </si>
  <si>
    <t/>
  </si>
  <si>
    <t>Use a Pivot Table to answer the following:</t>
  </si>
  <si>
    <t>What is the Total Precipitation for each Month?</t>
  </si>
  <si>
    <t>What is the total Snowfall for each Month?</t>
  </si>
  <si>
    <t>What's the Maximum Average Temperature for each month?</t>
  </si>
  <si>
    <t>Are Foggy days warmer than clear days for each Month?</t>
  </si>
  <si>
    <t>Jan</t>
  </si>
  <si>
    <t>Feb</t>
  </si>
  <si>
    <t>Mar</t>
  </si>
  <si>
    <t>Sum of Precip.</t>
  </si>
  <si>
    <t>Months</t>
  </si>
  <si>
    <t>Average of Temp Max</t>
  </si>
  <si>
    <t>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</si>
</sst>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5DDF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3" fontId="0" fillId="0" borderId="0" xfId="0" applyNumberFormat="1"/>
    <xf numFmtId="0" fontId="0" fillId="3" borderId="10" xfId="0" applyFill="1" applyBorder="1"/>
    <xf numFmtId="0" fontId="0" fillId="4" borderId="10" xfId="0" applyFill="1" applyBorder="1"/>
    <xf numFmtId="0" fontId="2" fillId="6" borderId="10" xfId="0" applyFont="1" applyFill="1" applyBorder="1" applyAlignment="1">
      <alignment horizontal="center"/>
    </xf>
    <xf numFmtId="0" fontId="4" fillId="0" borderId="0" xfId="1"/>
    <xf numFmtId="0" fontId="2" fillId="0" borderId="0" xfId="0" applyFont="1"/>
    <xf numFmtId="0" fontId="6" fillId="0" borderId="0" xfId="0" applyFont="1"/>
    <xf numFmtId="1" fontId="0" fillId="0" borderId="0" xfId="0" applyNumberFormat="1"/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3" applyNumberFormat="1" applyFont="1"/>
    <xf numFmtId="2" fontId="0" fillId="0" borderId="0" xfId="0" applyNumberFormat="1"/>
    <xf numFmtId="6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3" borderId="12" xfId="0" applyFill="1" applyBorder="1"/>
    <xf numFmtId="0" fontId="2" fillId="5" borderId="11" xfId="0" applyFont="1" applyFill="1" applyBorder="1" applyAlignment="1">
      <alignment horizontal="center"/>
    </xf>
    <xf numFmtId="10" fontId="0" fillId="4" borderId="10" xfId="0" applyNumberFormat="1" applyFill="1" applyBorder="1"/>
    <xf numFmtId="9" fontId="0" fillId="4" borderId="10" xfId="0" applyNumberFormat="1" applyFill="1" applyBorder="1"/>
    <xf numFmtId="0" fontId="8" fillId="0" borderId="0" xfId="5"/>
    <xf numFmtId="2" fontId="2" fillId="0" borderId="0" xfId="0" applyNumberFormat="1" applyFont="1"/>
    <xf numFmtId="2" fontId="0" fillId="3" borderId="10" xfId="0" applyNumberFormat="1" applyFill="1" applyBorder="1"/>
    <xf numFmtId="0" fontId="9" fillId="0" borderId="0" xfId="0" applyFont="1"/>
    <xf numFmtId="0" fontId="0" fillId="0" borderId="0" xfId="0" pivotButton="1"/>
    <xf numFmtId="10" fontId="0" fillId="3" borderId="12" xfId="4" applyNumberFormat="1" applyFont="1" applyFill="1" applyBorder="1"/>
    <xf numFmtId="0" fontId="0" fillId="2" borderId="0" xfId="0" applyFill="1"/>
    <xf numFmtId="0" fontId="8" fillId="8" borderId="0" xfId="5" applyFill="1"/>
    <xf numFmtId="0" fontId="8" fillId="9" borderId="0" xfId="5" applyFill="1"/>
    <xf numFmtId="0" fontId="12" fillId="9" borderId="0" xfId="5" applyFont="1" applyFill="1" applyAlignment="1">
      <alignment horizontal="center" vertical="center"/>
    </xf>
    <xf numFmtId="0" fontId="13" fillId="9" borderId="0" xfId="5" applyFont="1" applyFill="1" applyAlignment="1">
      <alignment horizontal="center" vertical="center"/>
    </xf>
    <xf numFmtId="0" fontId="11" fillId="9" borderId="0" xfId="8" applyFill="1" applyAlignment="1">
      <alignment horizontal="center" vertical="center"/>
    </xf>
    <xf numFmtId="0" fontId="0" fillId="2" borderId="8" xfId="0" applyFill="1" applyBorder="1"/>
    <xf numFmtId="0" fontId="0" fillId="2" borderId="2" xfId="0" applyFill="1" applyBorder="1"/>
    <xf numFmtId="0" fontId="14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11" borderId="19" xfId="0" applyFill="1" applyBorder="1"/>
    <xf numFmtId="0" fontId="10" fillId="10" borderId="20" xfId="0" applyFont="1" applyFill="1" applyBorder="1"/>
    <xf numFmtId="2" fontId="10" fillId="10" borderId="20" xfId="0" applyNumberFormat="1" applyFont="1" applyFill="1" applyBorder="1"/>
    <xf numFmtId="0" fontId="10" fillId="10" borderId="0" xfId="0" applyFont="1" applyFill="1" applyAlignment="1">
      <alignment horizontal="center"/>
    </xf>
    <xf numFmtId="0" fontId="10" fillId="10" borderId="21" xfId="0" applyFont="1" applyFill="1" applyBorder="1" applyAlignment="1">
      <alignment horizontal="center"/>
    </xf>
    <xf numFmtId="14" fontId="0" fillId="11" borderId="22" xfId="0" applyNumberFormat="1" applyFill="1" applyBorder="1"/>
    <xf numFmtId="0" fontId="0" fillId="11" borderId="20" xfId="0" applyFill="1" applyBorder="1"/>
    <xf numFmtId="2" fontId="0" fillId="11" borderId="20" xfId="0" applyNumberFormat="1" applyFill="1" applyBorder="1"/>
    <xf numFmtId="14" fontId="0" fillId="12" borderId="23" xfId="0" applyNumberFormat="1" applyFill="1" applyBorder="1"/>
    <xf numFmtId="0" fontId="0" fillId="12" borderId="19" xfId="0" applyFill="1" applyBorder="1"/>
    <xf numFmtId="2" fontId="0" fillId="12" borderId="19" xfId="0" applyNumberFormat="1" applyFill="1" applyBorder="1"/>
    <xf numFmtId="14" fontId="0" fillId="11" borderId="23" xfId="0" applyNumberFormat="1" applyFill="1" applyBorder="1"/>
    <xf numFmtId="2" fontId="0" fillId="11" borderId="19" xfId="0" applyNumberFormat="1" applyFill="1" applyBorder="1"/>
    <xf numFmtId="0" fontId="10" fillId="10" borderId="22" xfId="0" applyFont="1" applyFill="1" applyBorder="1"/>
    <xf numFmtId="2" fontId="0" fillId="0" borderId="10" xfId="0" applyNumberFormat="1" applyBorder="1"/>
    <xf numFmtId="0" fontId="2" fillId="7" borderId="13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2" fontId="0" fillId="0" borderId="16" xfId="0" applyNumberFormat="1" applyBorder="1"/>
    <xf numFmtId="2" fontId="0" fillId="0" borderId="31" xfId="0" applyNumberFormat="1" applyBorder="1"/>
    <xf numFmtId="0" fontId="2" fillId="0" borderId="32" xfId="0" applyFont="1" applyBorder="1"/>
    <xf numFmtId="0" fontId="2" fillId="0" borderId="33" xfId="0" applyFont="1" applyBorder="1"/>
    <xf numFmtId="4" fontId="2" fillId="0" borderId="34" xfId="0" applyNumberFormat="1" applyFont="1" applyBorder="1"/>
    <xf numFmtId="0" fontId="0" fillId="0" borderId="35" xfId="0" applyBorder="1"/>
    <xf numFmtId="10" fontId="0" fillId="0" borderId="36" xfId="0" applyNumberFormat="1" applyBorder="1"/>
    <xf numFmtId="2" fontId="0" fillId="0" borderId="17" xfId="0" applyNumberFormat="1" applyBorder="1"/>
    <xf numFmtId="9" fontId="0" fillId="0" borderId="36" xfId="0" applyNumberFormat="1" applyBorder="1"/>
    <xf numFmtId="0" fontId="0" fillId="0" borderId="37" xfId="0" applyBorder="1"/>
    <xf numFmtId="0" fontId="0" fillId="0" borderId="38" xfId="0" applyBorder="1"/>
    <xf numFmtId="4" fontId="2" fillId="0" borderId="18" xfId="0" applyNumberFormat="1" applyFont="1" applyBorder="1"/>
    <xf numFmtId="0" fontId="15" fillId="0" borderId="0" xfId="0" applyFont="1"/>
    <xf numFmtId="0" fontId="11" fillId="0" borderId="0" xfId="8"/>
    <xf numFmtId="0" fontId="3" fillId="0" borderId="0" xfId="0" applyFont="1"/>
    <xf numFmtId="0" fontId="2" fillId="0" borderId="6" xfId="0" applyFont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left" indent="2"/>
    </xf>
    <xf numFmtId="0" fontId="0" fillId="0" borderId="6" xfId="0" applyBorder="1" applyProtection="1">
      <protection locked="0"/>
    </xf>
    <xf numFmtId="0" fontId="0" fillId="0" borderId="24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65" fontId="0" fillId="0" borderId="0" xfId="0" applyNumberFormat="1"/>
    <xf numFmtId="0" fontId="22" fillId="9" borderId="0" xfId="5" applyFont="1" applyFill="1" applyAlignment="1">
      <alignment horizontal="center" vertical="center"/>
    </xf>
  </cellXfs>
  <cellStyles count="9">
    <cellStyle name="Comma" xfId="3" builtinId="3"/>
    <cellStyle name="Comma 2" xfId="6" xr:uid="{00000000-0005-0000-0000-000001000000}"/>
    <cellStyle name="Currency 2" xfId="7" xr:uid="{00000000-0005-0000-0000-000002000000}"/>
    <cellStyle name="Hyperlink" xfId="8" builtinId="8"/>
    <cellStyle name="Normal" xfId="0" builtinId="0"/>
    <cellStyle name="Normal 2" xfId="5" xr:uid="{00000000-0005-0000-0000-000004000000}"/>
    <cellStyle name="Normal 3" xfId="2" xr:uid="{00000000-0005-0000-0000-000005000000}"/>
    <cellStyle name="Percent" xfId="4" builtinId="5"/>
    <cellStyle name="Title" xfId="1" builtinId="15" customBuiltin="1"/>
  </cellStyles>
  <dxfs count="0"/>
  <tableStyles count="0" defaultTableStyle="TableStyleMedium2" defaultPivotStyle="PivotStyleLight16"/>
  <colors>
    <mruColors>
      <color rgb="FFCCFFCC"/>
      <color rgb="FF99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12701</xdr:colOff>
      <xdr:row>1</xdr:row>
      <xdr:rowOff>1</xdr:rowOff>
    </xdr:from>
    <xdr:to>
      <xdr:col>3</xdr:col>
      <xdr:colOff>5365</xdr:colOff>
      <xdr:row>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452BE9-F042-4E91-9A22-24177E460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1" y="190501"/>
          <a:ext cx="4631339" cy="3695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1</xdr:row>
      <xdr:rowOff>79375</xdr:rowOff>
    </xdr:from>
    <xdr:to>
      <xdr:col>10</xdr:col>
      <xdr:colOff>134937</xdr:colOff>
      <xdr:row>7</xdr:row>
      <xdr:rowOff>79375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9AF12BA-5A56-466E-B6C1-713244E60ACF}"/>
            </a:ext>
          </a:extLst>
        </xdr:cNvPr>
        <xdr:cNvSpPr/>
      </xdr:nvSpPr>
      <xdr:spPr>
        <a:xfrm>
          <a:off x="4016375" y="374650"/>
          <a:ext cx="2643187" cy="1143000"/>
        </a:xfrm>
        <a:prstGeom prst="rect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Who is the best Salesperson?</a:t>
          </a:r>
        </a:p>
        <a:p>
          <a:pPr algn="l"/>
          <a:r>
            <a:rPr lang="en-US" sz="1100"/>
            <a:t>Who is the best Customer?</a:t>
          </a:r>
        </a:p>
        <a:p>
          <a:pPr algn="l"/>
          <a:r>
            <a:rPr lang="en-US" sz="1100"/>
            <a:t>Which is the best Product?</a:t>
          </a:r>
        </a:p>
        <a:p>
          <a:pPr algn="l"/>
          <a:r>
            <a:rPr lang="en-US" sz="1100"/>
            <a:t>Which is the best </a:t>
          </a:r>
          <a:r>
            <a:rPr lang="en-US" sz="1100" baseline="0"/>
            <a:t>Month?</a:t>
          </a:r>
        </a:p>
        <a:p>
          <a:pPr algn="l"/>
          <a:r>
            <a:rPr lang="en-US" sz="1100" baseline="0"/>
            <a:t>Which is the best product for each Month?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79374</xdr:rowOff>
    </xdr:from>
    <xdr:to>
      <xdr:col>10</xdr:col>
      <xdr:colOff>119062</xdr:colOff>
      <xdr:row>7</xdr:row>
      <xdr:rowOff>79374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EE1AFF6-9285-4A92-AA5F-F0A0B2857376}"/>
            </a:ext>
          </a:extLst>
        </xdr:cNvPr>
        <xdr:cNvSpPr/>
      </xdr:nvSpPr>
      <xdr:spPr>
        <a:xfrm>
          <a:off x="4000500" y="374649"/>
          <a:ext cx="2643187" cy="1143000"/>
        </a:xfrm>
        <a:prstGeom prst="rect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Who is the best Salesperson?</a:t>
          </a:r>
        </a:p>
        <a:p>
          <a:pPr algn="l"/>
          <a:r>
            <a:rPr lang="en-US" sz="1100"/>
            <a:t>Who is the best Customer?</a:t>
          </a:r>
        </a:p>
        <a:p>
          <a:pPr algn="l"/>
          <a:r>
            <a:rPr lang="en-US" sz="1100"/>
            <a:t>Which is the best Product?</a:t>
          </a:r>
        </a:p>
        <a:p>
          <a:pPr algn="l"/>
          <a:r>
            <a:rPr lang="en-US" sz="1100"/>
            <a:t>Which is the best </a:t>
          </a:r>
          <a:r>
            <a:rPr lang="en-US" sz="1100" baseline="0"/>
            <a:t>Month?</a:t>
          </a:r>
        </a:p>
        <a:p>
          <a:pPr algn="l"/>
          <a:r>
            <a:rPr lang="en-US" sz="1100" baseline="0"/>
            <a:t>Which is the best product for each Month?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</xdr:row>
      <xdr:rowOff>152400</xdr:rowOff>
    </xdr:from>
    <xdr:to>
      <xdr:col>14</xdr:col>
      <xdr:colOff>19049</xdr:colOff>
      <xdr:row>7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9849A15-E09B-4445-9771-E6D4D23F684B}"/>
            </a:ext>
          </a:extLst>
        </xdr:cNvPr>
        <xdr:cNvSpPr/>
      </xdr:nvSpPr>
      <xdr:spPr>
        <a:xfrm>
          <a:off x="6057899" y="447675"/>
          <a:ext cx="3076575" cy="1143000"/>
        </a:xfrm>
        <a:prstGeom prst="rect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/>
            <a:t>Analysis Questions:</a:t>
          </a:r>
        </a:p>
        <a:p>
          <a:pPr algn="l"/>
          <a:r>
            <a:rPr lang="en-US" sz="1100"/>
            <a:t>Are</a:t>
          </a:r>
          <a:r>
            <a:rPr lang="en-US" sz="1100" baseline="0"/>
            <a:t> Men paid more than Women?</a:t>
          </a:r>
          <a:endParaRPr lang="en-US" sz="1100"/>
        </a:p>
        <a:p>
          <a:pPr algn="l"/>
          <a:r>
            <a:rPr lang="en-US" sz="1100"/>
            <a:t>In</a:t>
          </a:r>
          <a:r>
            <a:rPr lang="en-US" sz="1100" baseline="0"/>
            <a:t> each Dept, are Men paid more than Women?</a:t>
          </a:r>
          <a:endParaRPr lang="en-US" sz="1100"/>
        </a:p>
        <a:p>
          <a:pPr algn="l"/>
          <a:r>
            <a:rPr lang="en-US" sz="1100"/>
            <a:t>Are</a:t>
          </a:r>
          <a:r>
            <a:rPr lang="en-US" sz="1100" baseline="0"/>
            <a:t> Women less likely to sign up for 401(k)?</a:t>
          </a:r>
          <a:endParaRPr lang="en-US" sz="1100"/>
        </a:p>
        <a:p>
          <a:pPr algn="l"/>
          <a:r>
            <a:rPr lang="en-US" sz="1100" baseline="0"/>
            <a:t>Which is the most popular Health Plan?</a:t>
          </a:r>
        </a:p>
        <a:p>
          <a:pPr algn="l"/>
          <a:r>
            <a:rPr lang="en-US" sz="1100" baseline="0"/>
            <a:t>Which is the most popular in each Dept?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regents-my.sharepoint.com/Users/RICH%20MALLOY/Dropbox/NCC/Extended%20Studies/Adv%20Excel%20Class/Session%201/Adv%20Budget%20Project/adv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udget"/>
      <sheetName val="Budget 2"/>
      <sheetName val="Ledger"/>
      <sheetName val="Ledger 2"/>
      <sheetName val="Pivot Table 2"/>
      <sheetName val="1Q Report"/>
      <sheetName val="1Q Report 2"/>
      <sheetName val="adv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556.637847800928" createdVersion="6" refreshedVersion="6" minRefreshableVersion="3" recordCount="75" xr:uid="{5A07D070-5435-455F-8663-A435AF5655C1}">
  <cacheSource type="worksheet">
    <worksheetSource ref="A4:E79" sheet="Sales"/>
  </cacheSource>
  <cacheFields count="5">
    <cacheField name="Date" numFmtId="14">
      <sharedItems containsSemiMixedTypes="0" containsNonDate="0" containsDate="1" containsString="0" minDate="2018-01-03T00:00:00" maxDate="2018-06-23T00:00:00"/>
    </cacheField>
    <cacheField name="Salesperson" numFmtId="0">
      <sharedItems count="5">
        <s v="Carla Cox"/>
        <s v="Amy Adams"/>
        <s v="Ed Ewing"/>
        <s v="Ben Barnes"/>
        <s v="Dan D. Dixon"/>
      </sharedItems>
    </cacheField>
    <cacheField name="Customer" numFmtId="0">
      <sharedItems/>
    </cacheField>
    <cacheField name="Product" numFmtId="0">
      <sharedItems/>
    </cacheField>
    <cacheField name="Amount" numFmtId="0">
      <sharedItems containsSemiMixedTypes="0" containsString="0" containsNumber="1" containsInteger="1" minValue="207" maxValue="14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556.639112268516" createdVersion="6" refreshedVersion="6" minRefreshableVersion="3" recordCount="55" xr:uid="{9FEBF9EC-B22B-4B63-BEEF-75F05E923D51}">
  <cacheSource type="worksheet">
    <worksheetSource ref="A4:H59" sheet="Salaries"/>
  </cacheSource>
  <cacheFields count="8">
    <cacheField name="Last" numFmtId="0">
      <sharedItems/>
    </cacheField>
    <cacheField name="First" numFmtId="0">
      <sharedItems/>
    </cacheField>
    <cacheField name="Years" numFmtId="1">
      <sharedItems containsSemiMixedTypes="0" containsString="0" containsNumber="1" containsInteger="1" minValue="0" maxValue="10"/>
    </cacheField>
    <cacheField name="Gender" numFmtId="2">
      <sharedItems count="2">
        <s v="M"/>
        <s v="F"/>
      </sharedItems>
    </cacheField>
    <cacheField name="Dept" numFmtId="2">
      <sharedItems count="3">
        <s v="Production"/>
        <s v="Maintenance"/>
        <s v="Sales"/>
      </sharedItems>
    </cacheField>
    <cacheField name="401(k)" numFmtId="6">
      <sharedItems/>
    </cacheField>
    <cacheField name="Health Plan" numFmtId="0">
      <sharedItems/>
    </cacheField>
    <cacheField name="Salary" numFmtId="3">
      <sharedItems containsSemiMixedTypes="0" containsString="0" containsNumber="1" containsInteger="1" minValue="21500" maxValue="8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556.64555439815" createdVersion="6" refreshedVersion="6" minRefreshableVersion="3" recordCount="87" xr:uid="{67548E56-BACE-48AB-9CA2-E93389D0835D}">
  <cacheSource type="worksheet">
    <worksheetSource ref="A5:J92" sheet="Homework"/>
  </cacheSource>
  <cacheFields count="11">
    <cacheField name="Date" numFmtId="14">
      <sharedItems containsSemiMixedTypes="0" containsNonDate="0" containsDate="1" containsString="0" minDate="2019-01-01T00:00:00" maxDate="2019-03-29T00:00:00" count="87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</sharedItems>
      <fieldGroup par="10" base="0">
        <rangePr groupBy="days" startDate="2019-01-01T00:00:00" endDate="2019-03-29T00:00:00"/>
        <groupItems count="368">
          <s v="&lt;1/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/29/2019"/>
        </groupItems>
      </fieldGroup>
    </cacheField>
    <cacheField name="Precip." numFmtId="0">
      <sharedItems containsSemiMixedTypes="0" containsString="0" containsNumber="1" minValue="0" maxValue="1.33"/>
    </cacheField>
    <cacheField name="Snow Inch." numFmtId="0">
      <sharedItems containsSemiMixedTypes="0" containsString="0" containsNumber="1" minValue="0" maxValue="4"/>
    </cacheField>
    <cacheField name="Temp Max" numFmtId="0">
      <sharedItems containsSemiMixedTypes="0" containsString="0" containsNumber="1" containsInteger="1" minValue="14" maxValue="75"/>
    </cacheField>
    <cacheField name="Temp Min" numFmtId="0">
      <sharedItems containsSemiMixedTypes="0" containsString="0" containsNumber="1" containsInteger="1" minValue="2" maxValue="49"/>
    </cacheField>
    <cacheField name="Fog" numFmtId="0">
      <sharedItems containsString="0" containsBlank="1" containsNumber="1" containsInteger="1" minValue="1" maxValue="1"/>
    </cacheField>
    <cacheField name="Thunder" numFmtId="0">
      <sharedItems containsString="0" containsBlank="1" containsNumber="1" containsInteger="1" minValue="1" maxValue="1"/>
    </cacheField>
    <cacheField name="Haze" numFmtId="0">
      <sharedItems containsString="0" containsBlank="1" containsNumber="1" containsInteger="1" minValue="1" maxValue="1"/>
    </cacheField>
    <cacheField name="Rain" numFmtId="0">
      <sharedItems containsMixedTypes="1" containsNumber="1" containsInteger="1" minValue="1" maxValue="1"/>
    </cacheField>
    <cacheField name="Snow" numFmtId="0">
      <sharedItems containsMixedTypes="1" containsNumber="1" containsInteger="1" minValue="1" maxValue="1"/>
    </cacheField>
    <cacheField name="Months" numFmtId="0" databaseField="0">
      <fieldGroup base="0">
        <rangePr groupBy="months" startDate="2019-01-01T00:00:00" endDate="2019-03-29T00:00:00"/>
        <groupItems count="14">
          <s v="&lt;1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29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d v="2018-01-03T00:00:00"/>
    <x v="0"/>
    <s v="Bauer"/>
    <s v="Bananas"/>
    <n v="779"/>
  </r>
  <r>
    <d v="2018-01-06T00:00:00"/>
    <x v="1"/>
    <s v="Bauer"/>
    <s v="Strawberries"/>
    <n v="1037"/>
  </r>
  <r>
    <d v="2018-01-07T00:00:00"/>
    <x v="2"/>
    <s v="Kane"/>
    <s v="Oranges"/>
    <n v="1442"/>
  </r>
  <r>
    <d v="2018-01-08T00:00:00"/>
    <x v="0"/>
    <s v="Ibanez"/>
    <s v="Oranges"/>
    <n v="503"/>
  </r>
  <r>
    <d v="2018-01-09T00:00:00"/>
    <x v="0"/>
    <s v="Atkins"/>
    <s v="Apples"/>
    <n v="1042"/>
  </r>
  <r>
    <d v="2018-01-19T00:00:00"/>
    <x v="3"/>
    <s v="Gomez"/>
    <s v="Bananas"/>
    <n v="605"/>
  </r>
  <r>
    <d v="2018-01-19T00:00:00"/>
    <x v="3"/>
    <s v="Fernandez"/>
    <s v="Oranges"/>
    <n v="549"/>
  </r>
  <r>
    <d v="2018-01-20T00:00:00"/>
    <x v="4"/>
    <s v="Conway"/>
    <s v="Oranges"/>
    <n v="840"/>
  </r>
  <r>
    <d v="2018-01-22T00:00:00"/>
    <x v="1"/>
    <s v="Hanson"/>
    <s v="Strawberries"/>
    <n v="1049"/>
  </r>
  <r>
    <d v="2018-01-24T00:00:00"/>
    <x v="2"/>
    <s v="Conway"/>
    <s v="Cherries"/>
    <n v="1360"/>
  </r>
  <r>
    <d v="2018-01-27T00:00:00"/>
    <x v="1"/>
    <s v="Jefferson"/>
    <s v="Bananas"/>
    <n v="1403"/>
  </r>
  <r>
    <d v="2018-01-28T00:00:00"/>
    <x v="4"/>
    <s v="Dean"/>
    <s v="Apricots"/>
    <n v="1088"/>
  </r>
  <r>
    <d v="2018-01-30T00:00:00"/>
    <x v="0"/>
    <s v="Ibanez"/>
    <s v="Apricots"/>
    <n v="1368"/>
  </r>
  <r>
    <d v="2018-01-30T00:00:00"/>
    <x v="4"/>
    <s v="Ibanez"/>
    <s v="Bananas"/>
    <n v="1317"/>
  </r>
  <r>
    <d v="2018-02-07T00:00:00"/>
    <x v="0"/>
    <s v="Jefferson"/>
    <s v="Bananas"/>
    <n v="686"/>
  </r>
  <r>
    <d v="2018-02-08T00:00:00"/>
    <x v="0"/>
    <s v="Dean"/>
    <s v="Apples"/>
    <n v="811"/>
  </r>
  <r>
    <d v="2018-02-09T00:00:00"/>
    <x v="0"/>
    <s v="Bauer"/>
    <s v="Oranges"/>
    <n v="624"/>
  </r>
  <r>
    <d v="2018-02-10T00:00:00"/>
    <x v="0"/>
    <s v="Kane"/>
    <s v="Strawberries"/>
    <n v="1123"/>
  </r>
  <r>
    <d v="2018-02-12T00:00:00"/>
    <x v="0"/>
    <s v="Elgin"/>
    <s v="Apples"/>
    <n v="1482"/>
  </r>
  <r>
    <d v="2018-02-17T00:00:00"/>
    <x v="1"/>
    <s v="Jefferson"/>
    <s v="Cherries"/>
    <n v="882"/>
  </r>
  <r>
    <d v="2018-02-22T00:00:00"/>
    <x v="3"/>
    <s v="Gomez"/>
    <s v="Cherries"/>
    <n v="558"/>
  </r>
  <r>
    <d v="2018-02-23T00:00:00"/>
    <x v="3"/>
    <s v="Hanson"/>
    <s v="Strawberries"/>
    <n v="394"/>
  </r>
  <r>
    <d v="2018-02-25T00:00:00"/>
    <x v="1"/>
    <s v="Kane"/>
    <s v="Apricots"/>
    <n v="286"/>
  </r>
  <r>
    <d v="2018-02-25T00:00:00"/>
    <x v="4"/>
    <s v="Gomez"/>
    <s v="Strawberries"/>
    <n v="384"/>
  </r>
  <r>
    <d v="2018-03-02T00:00:00"/>
    <x v="4"/>
    <s v="Atkins"/>
    <s v="Strawberries"/>
    <n v="416"/>
  </r>
  <r>
    <d v="2018-03-02T00:00:00"/>
    <x v="0"/>
    <s v="Bauer"/>
    <s v="Apples"/>
    <n v="989"/>
  </r>
  <r>
    <d v="2018-03-04T00:00:00"/>
    <x v="1"/>
    <s v="Hanson"/>
    <s v="Bananas"/>
    <n v="821"/>
  </r>
  <r>
    <d v="2018-03-05T00:00:00"/>
    <x v="2"/>
    <s v="Bauer"/>
    <s v="Bananas"/>
    <n v="1113"/>
  </r>
  <r>
    <d v="2018-03-05T00:00:00"/>
    <x v="1"/>
    <s v="Gomez"/>
    <s v="Apples"/>
    <n v="1399"/>
  </r>
  <r>
    <d v="2018-03-07T00:00:00"/>
    <x v="1"/>
    <s v="Miles"/>
    <s v="Apples"/>
    <n v="996"/>
  </r>
  <r>
    <d v="2018-03-10T00:00:00"/>
    <x v="1"/>
    <s v="Elgin"/>
    <s v="Strawberries"/>
    <n v="407"/>
  </r>
  <r>
    <d v="2018-03-12T00:00:00"/>
    <x v="0"/>
    <s v="Gomez"/>
    <s v="Bananas"/>
    <n v="1265"/>
  </r>
  <r>
    <d v="2018-03-20T00:00:00"/>
    <x v="3"/>
    <s v="Gomez"/>
    <s v="Cherries"/>
    <n v="236"/>
  </r>
  <r>
    <d v="2018-03-28T00:00:00"/>
    <x v="1"/>
    <s v="Lewis"/>
    <s v="Apples"/>
    <n v="1339"/>
  </r>
  <r>
    <d v="2018-03-29T00:00:00"/>
    <x v="4"/>
    <s v="Lewis"/>
    <s v="Oranges"/>
    <n v="361"/>
  </r>
  <r>
    <d v="2018-04-04T00:00:00"/>
    <x v="1"/>
    <s v="Conway"/>
    <s v="Bananas"/>
    <n v="207"/>
  </r>
  <r>
    <d v="2018-04-06T00:00:00"/>
    <x v="4"/>
    <s v="Atkins"/>
    <s v="Apricots"/>
    <n v="1297"/>
  </r>
  <r>
    <d v="2018-04-12T00:00:00"/>
    <x v="4"/>
    <s v="Jefferson"/>
    <s v="Cherries"/>
    <n v="1086"/>
  </r>
  <r>
    <d v="2018-04-14T00:00:00"/>
    <x v="2"/>
    <s v="Ibanez"/>
    <s v="Apples"/>
    <n v="1288"/>
  </r>
  <r>
    <d v="2018-04-15T00:00:00"/>
    <x v="1"/>
    <s v="Elgin"/>
    <s v="Apples"/>
    <n v="625"/>
  </r>
  <r>
    <d v="2018-04-20T00:00:00"/>
    <x v="0"/>
    <s v="Atkins"/>
    <s v="Apples"/>
    <n v="267"/>
  </r>
  <r>
    <d v="2018-04-22T00:00:00"/>
    <x v="0"/>
    <s v="Elgin"/>
    <s v="Cherries"/>
    <n v="1100"/>
  </r>
  <r>
    <d v="2018-04-22T00:00:00"/>
    <x v="4"/>
    <s v="Kane"/>
    <s v="Apricots"/>
    <n v="1252"/>
  </r>
  <r>
    <d v="2018-04-23T00:00:00"/>
    <x v="1"/>
    <s v="Hanson"/>
    <s v="Oranges"/>
    <n v="433"/>
  </r>
  <r>
    <d v="2018-04-23T00:00:00"/>
    <x v="1"/>
    <s v="Elgin"/>
    <s v="Cherries"/>
    <n v="795"/>
  </r>
  <r>
    <d v="2018-04-24T00:00:00"/>
    <x v="3"/>
    <s v="Bauer"/>
    <s v="Oranges"/>
    <n v="611"/>
  </r>
  <r>
    <d v="2018-04-28T00:00:00"/>
    <x v="2"/>
    <s v="Fernandez"/>
    <s v="Oranges"/>
    <n v="248"/>
  </r>
  <r>
    <d v="2018-04-28T00:00:00"/>
    <x v="1"/>
    <s v="Atkins"/>
    <s v="Oranges"/>
    <n v="627"/>
  </r>
  <r>
    <d v="2018-04-29T00:00:00"/>
    <x v="3"/>
    <s v="Hanson"/>
    <s v="Bananas"/>
    <n v="395"/>
  </r>
  <r>
    <d v="2018-04-29T00:00:00"/>
    <x v="3"/>
    <s v="Fernandez"/>
    <s v="Strawberries"/>
    <n v="682"/>
  </r>
  <r>
    <d v="2018-04-29T00:00:00"/>
    <x v="0"/>
    <s v="Atkins"/>
    <s v="Oranges"/>
    <n v="1072"/>
  </r>
  <r>
    <d v="2018-04-29T00:00:00"/>
    <x v="1"/>
    <s v="Jefferson"/>
    <s v="Bananas"/>
    <n v="1462"/>
  </r>
  <r>
    <d v="2018-05-04T00:00:00"/>
    <x v="2"/>
    <s v="Conway"/>
    <s v="Cherries"/>
    <n v="700"/>
  </r>
  <r>
    <d v="2018-05-05T00:00:00"/>
    <x v="3"/>
    <s v="Fernandez"/>
    <s v="Apples"/>
    <n v="707"/>
  </r>
  <r>
    <d v="2018-05-05T00:00:00"/>
    <x v="1"/>
    <s v="Atkins"/>
    <s v="Apples"/>
    <n v="790"/>
  </r>
  <r>
    <d v="2018-05-07T00:00:00"/>
    <x v="3"/>
    <s v="Kane"/>
    <s v="Apples"/>
    <n v="803"/>
  </r>
  <r>
    <d v="2018-05-10T00:00:00"/>
    <x v="4"/>
    <s v="Conway"/>
    <s v="Oranges"/>
    <n v="916"/>
  </r>
  <r>
    <d v="2018-05-12T00:00:00"/>
    <x v="1"/>
    <s v="Dean"/>
    <s v="Cherries"/>
    <n v="1163"/>
  </r>
  <r>
    <d v="2018-05-17T00:00:00"/>
    <x v="4"/>
    <s v="Jefferson"/>
    <s v="Apples"/>
    <n v="533"/>
  </r>
  <r>
    <d v="2018-05-20T00:00:00"/>
    <x v="4"/>
    <s v="Bauer"/>
    <s v="Cherries"/>
    <n v="1227"/>
  </r>
  <r>
    <d v="2018-05-24T00:00:00"/>
    <x v="0"/>
    <s v="Ibanez"/>
    <s v="Cherries"/>
    <n v="1070"/>
  </r>
  <r>
    <d v="2018-05-26T00:00:00"/>
    <x v="3"/>
    <s v="Atkins"/>
    <s v="Strawberries"/>
    <n v="217"/>
  </r>
  <r>
    <d v="2018-05-30T00:00:00"/>
    <x v="3"/>
    <s v="Hanson"/>
    <s v="Bananas"/>
    <n v="931"/>
  </r>
  <r>
    <d v="2018-05-30T00:00:00"/>
    <x v="3"/>
    <s v="Fernandez"/>
    <s v="Apricots"/>
    <n v="450"/>
  </r>
  <r>
    <d v="2018-06-03T00:00:00"/>
    <x v="0"/>
    <s v="Dean"/>
    <s v="Apples"/>
    <n v="723"/>
  </r>
  <r>
    <d v="2018-06-04T00:00:00"/>
    <x v="2"/>
    <s v="Dean"/>
    <s v="Oranges"/>
    <n v="1124"/>
  </r>
  <r>
    <d v="2018-06-05T00:00:00"/>
    <x v="0"/>
    <s v="Conway"/>
    <s v="Bananas"/>
    <n v="1070"/>
  </r>
  <r>
    <d v="2018-06-08T00:00:00"/>
    <x v="1"/>
    <s v="Lewis"/>
    <s v="Apples"/>
    <n v="501"/>
  </r>
  <r>
    <d v="2018-06-08T00:00:00"/>
    <x v="2"/>
    <s v="Fernandez"/>
    <s v="Bananas"/>
    <n v="746"/>
  </r>
  <r>
    <d v="2018-06-10T00:00:00"/>
    <x v="2"/>
    <s v="Elgin"/>
    <s v="Bananas"/>
    <n v="1295"/>
  </r>
  <r>
    <d v="2018-06-10T00:00:00"/>
    <x v="1"/>
    <s v="Bauer"/>
    <s v="Strawberries"/>
    <n v="1412"/>
  </r>
  <r>
    <d v="2018-06-12T00:00:00"/>
    <x v="0"/>
    <s v="Ibanez"/>
    <s v="Strawberries"/>
    <n v="551"/>
  </r>
  <r>
    <d v="2018-06-13T00:00:00"/>
    <x v="1"/>
    <s v="Atkins"/>
    <s v="Apples"/>
    <n v="1063"/>
  </r>
  <r>
    <d v="2018-06-14T00:00:00"/>
    <x v="2"/>
    <s v="Dean"/>
    <s v="Strawberries"/>
    <n v="582"/>
  </r>
  <r>
    <d v="2018-06-22T00:00:00"/>
    <x v="3"/>
    <s v="Atkins"/>
    <s v="Bananas"/>
    <n v="8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s v="Amukamara"/>
    <s v="Prince"/>
    <n v="4"/>
    <x v="0"/>
    <x v="0"/>
    <s v="No"/>
    <s v="Standard"/>
    <n v="45000"/>
  </r>
  <r>
    <s v="Bailey"/>
    <s v="Cynthia"/>
    <n v="2"/>
    <x v="1"/>
    <x v="0"/>
    <s v="No"/>
    <s v="Premier"/>
    <n v="44500"/>
  </r>
  <r>
    <s v="Barshop"/>
    <s v="Cindy"/>
    <n v="0"/>
    <x v="1"/>
    <x v="1"/>
    <s v="No"/>
    <s v="Premier"/>
    <n v="27000"/>
  </r>
  <r>
    <s v="Beason"/>
    <s v="Jon"/>
    <n v="4"/>
    <x v="0"/>
    <x v="1"/>
    <s v="No"/>
    <s v="Premier"/>
    <n v="61500"/>
  </r>
  <r>
    <s v="Beatty"/>
    <s v="Will"/>
    <n v="3"/>
    <x v="0"/>
    <x v="2"/>
    <s v="Yes"/>
    <s v="Premier"/>
    <n v="42000"/>
  </r>
  <r>
    <s v="Beckham"/>
    <s v="Odell"/>
    <n v="8"/>
    <x v="0"/>
    <x v="1"/>
    <s v="Yes"/>
    <s v="Premier"/>
    <n v="61000"/>
  </r>
  <r>
    <s v="Bensimon"/>
    <s v="Kelly"/>
    <n v="2"/>
    <x v="1"/>
    <x v="2"/>
    <s v="Yes"/>
    <s v="Premier"/>
    <n v="38000"/>
  </r>
  <r>
    <s v="Bowman"/>
    <s v="Zack"/>
    <n v="7"/>
    <x v="0"/>
    <x v="2"/>
    <s v="Yes"/>
    <s v="Premier"/>
    <n v="54000"/>
  </r>
  <r>
    <s v="Brown"/>
    <s v="Josh"/>
    <n v="4"/>
    <x v="0"/>
    <x v="0"/>
    <s v="Yes"/>
    <s v="Standard"/>
    <n v="54000"/>
  </r>
  <r>
    <s v="Burruss"/>
    <s v="Kandi"/>
    <n v="5"/>
    <x v="1"/>
    <x v="0"/>
    <s v="Yes"/>
    <s v="Premier"/>
    <n v="65000"/>
  </r>
  <r>
    <s v="Cruz"/>
    <s v="Victor"/>
    <n v="8"/>
    <x v="0"/>
    <x v="2"/>
    <s v="Yes"/>
    <s v="Standard"/>
    <n v="73000"/>
  </r>
  <r>
    <s v="deLesseps"/>
    <s v="LuAnn"/>
    <n v="4"/>
    <x v="1"/>
    <x v="0"/>
    <s v="Yes"/>
    <s v="Standard"/>
    <n v="31500"/>
  </r>
  <r>
    <s v="DeOssie"/>
    <s v="Zak"/>
    <n v="7"/>
    <x v="0"/>
    <x v="2"/>
    <s v="Yes"/>
    <s v="Standard"/>
    <n v="52000"/>
  </r>
  <r>
    <s v="Donnell"/>
    <s v="Larry"/>
    <n v="5"/>
    <x v="0"/>
    <x v="2"/>
    <s v="No"/>
    <s v="Standard"/>
    <n v="41000"/>
  </r>
  <r>
    <s v="Drescher"/>
    <s v="Aviva"/>
    <n v="2"/>
    <x v="1"/>
    <x v="0"/>
    <s v="Yes"/>
    <s v="Premier"/>
    <n v="39000"/>
  </r>
  <r>
    <s v="Fells"/>
    <s v="Daniel"/>
    <n v="4"/>
    <x v="0"/>
    <x v="1"/>
    <s v="Yes"/>
    <s v="Standard"/>
    <n v="42500"/>
  </r>
  <r>
    <s v="Frankel"/>
    <s v="Bethenny"/>
    <n v="1"/>
    <x v="1"/>
    <x v="1"/>
    <s v="No"/>
    <s v="Premier"/>
    <n v="34000"/>
  </r>
  <r>
    <s v="Hampton"/>
    <s v="Marlo"/>
    <n v="1"/>
    <x v="1"/>
    <x v="0"/>
    <s v="Yes"/>
    <s v="Standard"/>
    <n v="33000"/>
  </r>
  <r>
    <s v="Hankins"/>
    <s v="Jonathan"/>
    <n v="10"/>
    <x v="0"/>
    <x v="2"/>
    <s v="Yes"/>
    <s v="Premier"/>
    <n v="81000"/>
  </r>
  <r>
    <s v="Hartwell"/>
    <s v="Lisa"/>
    <n v="1"/>
    <x v="1"/>
    <x v="1"/>
    <s v="No"/>
    <s v="Standard"/>
    <n v="21500"/>
  </r>
  <r>
    <s v="Hillis"/>
    <s v="Peyton"/>
    <n v="2"/>
    <x v="0"/>
    <x v="2"/>
    <s v="Yes"/>
    <s v="Standard"/>
    <n v="43000"/>
  </r>
  <r>
    <s v="Hynoski"/>
    <s v="Henry"/>
    <n v="0"/>
    <x v="0"/>
    <x v="1"/>
    <s v="Yes"/>
    <s v="Standard"/>
    <n v="30000"/>
  </r>
  <r>
    <s v="Jenkins"/>
    <s v="Cullen"/>
    <n v="6"/>
    <x v="0"/>
    <x v="2"/>
    <s v="Yes"/>
    <s v="Premier"/>
    <n v="65000"/>
  </r>
  <r>
    <s v="Jennings"/>
    <s v="Rashad"/>
    <n v="3"/>
    <x v="0"/>
    <x v="2"/>
    <s v="No"/>
    <s v="Premier"/>
    <n v="41500"/>
  </r>
  <r>
    <s v="Jernigan"/>
    <s v="Jerrel"/>
    <n v="5"/>
    <x v="0"/>
    <x v="1"/>
    <s v="Yes"/>
    <s v="Standard"/>
    <n v="42500"/>
  </r>
  <r>
    <s v="Jordan"/>
    <s v="Claudia"/>
    <n v="3"/>
    <x v="1"/>
    <x v="0"/>
    <s v="No"/>
    <s v="Standard"/>
    <n v="36000"/>
  </r>
  <r>
    <s v="Kiwanuka"/>
    <s v="Mathias"/>
    <n v="4"/>
    <x v="0"/>
    <x v="1"/>
    <s v="No"/>
    <s v="Premier"/>
    <n v="49500"/>
  </r>
  <r>
    <s v="Leakes"/>
    <s v="NeNe"/>
    <n v="2"/>
    <x v="1"/>
    <x v="0"/>
    <s v="No"/>
    <s v="Standard"/>
    <n v="22500"/>
  </r>
  <r>
    <s v="McClain"/>
    <s v="Jameel"/>
    <n v="2"/>
    <x v="0"/>
    <x v="1"/>
    <s v="No"/>
    <s v="Premier"/>
    <n v="41500"/>
  </r>
  <r>
    <s v="McKinney"/>
    <s v="Demetria"/>
    <n v="1"/>
    <x v="1"/>
    <x v="2"/>
    <s v="Yes"/>
    <s v="Standard"/>
    <n v="44500"/>
  </r>
  <r>
    <s v="Moore"/>
    <s v="Kenya"/>
    <n v="4"/>
    <x v="1"/>
    <x v="1"/>
    <s v="No"/>
    <s v="Standard"/>
    <n v="43000"/>
  </r>
  <r>
    <s v="Morgan"/>
    <s v="Sonja"/>
    <n v="2"/>
    <x v="1"/>
    <x v="0"/>
    <s v="Yes"/>
    <s v="Standard"/>
    <n v="42500"/>
  </r>
  <r>
    <s v="Mosley"/>
    <s v="Brandon"/>
    <n v="4"/>
    <x v="0"/>
    <x v="1"/>
    <s v="Yes"/>
    <s v="Standard"/>
    <n v="38000"/>
  </r>
  <r>
    <s v="Nassib"/>
    <s v="Ryan"/>
    <n v="3"/>
    <x v="0"/>
    <x v="0"/>
    <s v="Yes"/>
    <s v="Standard"/>
    <n v="38000"/>
  </r>
  <r>
    <s v="Parker"/>
    <s v="Preston"/>
    <n v="5"/>
    <x v="0"/>
    <x v="1"/>
    <s v="Yes"/>
    <s v="Premier"/>
    <n v="55500"/>
  </r>
  <r>
    <s v="Parks"/>
    <s v="Phaedra"/>
    <n v="2"/>
    <x v="1"/>
    <x v="2"/>
    <s v="Yes"/>
    <s v="Premier"/>
    <n v="49500"/>
  </r>
  <r>
    <s v="Paysinger"/>
    <s v="Spencer"/>
    <n v="3"/>
    <x v="0"/>
    <x v="2"/>
    <s v="Yes"/>
    <s v="Standard"/>
    <n v="37500"/>
  </r>
  <r>
    <s v="Pierre-Paul"/>
    <s v="Jason"/>
    <n v="1"/>
    <x v="0"/>
    <x v="2"/>
    <s v="Yes"/>
    <s v="Standard"/>
    <n v="44500"/>
  </r>
  <r>
    <s v="Pugh"/>
    <s v="Justin"/>
    <n v="1"/>
    <x v="0"/>
    <x v="2"/>
    <s v="No"/>
    <s v="Standard"/>
    <n v="29500"/>
  </r>
  <r>
    <s v="Radziwill"/>
    <s v="Carole"/>
    <n v="3"/>
    <x v="1"/>
    <x v="2"/>
    <s v="Yes"/>
    <s v="Premier"/>
    <n v="47000"/>
  </r>
  <r>
    <s v="Randle"/>
    <s v="Rueben"/>
    <n v="0"/>
    <x v="0"/>
    <x v="1"/>
    <s v="Yes"/>
    <s v="Standard"/>
    <n v="28000"/>
  </r>
  <r>
    <s v="Rolle"/>
    <s v="Antrel"/>
    <n v="2"/>
    <x v="0"/>
    <x v="2"/>
    <s v="Yes"/>
    <s v="Standard"/>
    <n v="41500"/>
  </r>
  <r>
    <s v="Singer"/>
    <s v="Ramona"/>
    <n v="7"/>
    <x v="1"/>
    <x v="2"/>
    <s v="No"/>
    <s v="Premier"/>
    <n v="75000"/>
  </r>
  <r>
    <s v="Snow"/>
    <s v="DeShawn"/>
    <n v="7"/>
    <x v="1"/>
    <x v="0"/>
    <s v="Yes"/>
    <s v="Premier"/>
    <n v="74000"/>
  </r>
  <r>
    <s v="Taekman"/>
    <s v="Kristen"/>
    <n v="1"/>
    <x v="1"/>
    <x v="0"/>
    <s v="No"/>
    <s v="Standard"/>
    <n v="42000"/>
  </r>
  <r>
    <s v="Thomson"/>
    <s v="Heather"/>
    <n v="5"/>
    <x v="1"/>
    <x v="0"/>
    <s v="No"/>
    <s v="Premier"/>
    <n v="52000"/>
  </r>
  <r>
    <s v="Washington"/>
    <s v="Corey"/>
    <n v="4"/>
    <x v="0"/>
    <x v="0"/>
    <s v="Yes"/>
    <s v="Standard"/>
    <n v="39000"/>
  </r>
  <r>
    <s v="Weatherford"/>
    <s v="Steve"/>
    <n v="4"/>
    <x v="0"/>
    <x v="1"/>
    <s v="Yes"/>
    <s v="Premier"/>
    <n v="55000"/>
  </r>
  <r>
    <s v="Whitfield"/>
    <s v="Sheree"/>
    <n v="1"/>
    <x v="1"/>
    <x v="0"/>
    <s v="No"/>
    <s v="Standard"/>
    <n v="31000"/>
  </r>
  <r>
    <s v="Williams"/>
    <s v="Andre"/>
    <n v="4"/>
    <x v="0"/>
    <x v="1"/>
    <s v="No"/>
    <s v="Standard"/>
    <n v="39000"/>
  </r>
  <r>
    <s v="Williams"/>
    <s v="Porsha"/>
    <n v="5"/>
    <x v="1"/>
    <x v="1"/>
    <s v="Yes"/>
    <s v="Standard"/>
    <n v="52500"/>
  </r>
  <r>
    <s v="Wilson"/>
    <s v="David"/>
    <n v="4"/>
    <x v="0"/>
    <x v="1"/>
    <s v="No"/>
    <s v="Premier"/>
    <n v="39000"/>
  </r>
  <r>
    <s v="Wynn"/>
    <s v="Kerry"/>
    <n v="1"/>
    <x v="0"/>
    <x v="2"/>
    <s v="Yes"/>
    <s v="Standard"/>
    <n v="39000"/>
  </r>
  <r>
    <s v="Zarin"/>
    <s v="Jill"/>
    <n v="5"/>
    <x v="1"/>
    <x v="0"/>
    <s v="Yes"/>
    <s v="Premier"/>
    <n v="52500"/>
  </r>
  <r>
    <s v="Zolciak"/>
    <s v="Kim"/>
    <n v="1"/>
    <x v="1"/>
    <x v="0"/>
    <s v="Yes"/>
    <s v="Standard"/>
    <n v="47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x v="0"/>
    <n v="0.06"/>
    <n v="0"/>
    <n v="58"/>
    <n v="39"/>
    <n v="1"/>
    <m/>
    <m/>
    <n v="1"/>
    <s v=""/>
  </r>
  <r>
    <x v="1"/>
    <n v="0"/>
    <n v="0"/>
    <n v="40"/>
    <n v="35"/>
    <m/>
    <m/>
    <m/>
    <s v=""/>
    <s v=""/>
  </r>
  <r>
    <x v="2"/>
    <n v="0"/>
    <n v="0"/>
    <n v="44"/>
    <n v="37"/>
    <m/>
    <m/>
    <m/>
    <s v=""/>
    <s v=""/>
  </r>
  <r>
    <x v="3"/>
    <n v="0"/>
    <n v="0"/>
    <n v="47"/>
    <n v="35"/>
    <m/>
    <m/>
    <m/>
    <s v=""/>
    <s v=""/>
  </r>
  <r>
    <x v="4"/>
    <n v="0.5"/>
    <n v="0"/>
    <n v="47"/>
    <n v="41"/>
    <n v="1"/>
    <m/>
    <m/>
    <n v="1"/>
    <s v=""/>
  </r>
  <r>
    <x v="5"/>
    <n v="0"/>
    <n v="0"/>
    <n v="49"/>
    <n v="31"/>
    <m/>
    <m/>
    <m/>
    <s v=""/>
    <s v=""/>
  </r>
  <r>
    <x v="6"/>
    <n v="0"/>
    <n v="0"/>
    <n v="34"/>
    <n v="25"/>
    <m/>
    <m/>
    <m/>
    <s v=""/>
    <s v=""/>
  </r>
  <r>
    <x v="7"/>
    <n v="0.17"/>
    <n v="0"/>
    <n v="45"/>
    <n v="34"/>
    <n v="1"/>
    <m/>
    <m/>
    <n v="1"/>
    <s v=""/>
  </r>
  <r>
    <x v="8"/>
    <n v="0.06"/>
    <n v="0"/>
    <n v="45"/>
    <n v="34"/>
    <n v="1"/>
    <m/>
    <m/>
    <n v="1"/>
    <s v=""/>
  </r>
  <r>
    <x v="9"/>
    <n v="0"/>
    <n v="0"/>
    <n v="34"/>
    <n v="28"/>
    <m/>
    <m/>
    <m/>
    <s v=""/>
    <s v=""/>
  </r>
  <r>
    <x v="10"/>
    <n v="0"/>
    <n v="0"/>
    <n v="30"/>
    <n v="21"/>
    <m/>
    <m/>
    <m/>
    <s v=""/>
    <s v=""/>
  </r>
  <r>
    <x v="11"/>
    <n v="0"/>
    <n v="0"/>
    <n v="34"/>
    <n v="20"/>
    <m/>
    <m/>
    <m/>
    <s v=""/>
    <s v=""/>
  </r>
  <r>
    <x v="12"/>
    <n v="0"/>
    <n v="0"/>
    <n v="33"/>
    <n v="25"/>
    <m/>
    <m/>
    <m/>
    <s v=""/>
    <s v=""/>
  </r>
  <r>
    <x v="13"/>
    <n v="0"/>
    <n v="0"/>
    <n v="32"/>
    <n v="22"/>
    <m/>
    <m/>
    <m/>
    <s v=""/>
    <s v=""/>
  </r>
  <r>
    <x v="14"/>
    <n v="0"/>
    <n v="0"/>
    <n v="36"/>
    <n v="25"/>
    <m/>
    <m/>
    <m/>
    <s v=""/>
    <s v=""/>
  </r>
  <r>
    <x v="15"/>
    <n v="0"/>
    <n v="0"/>
    <n v="39"/>
    <n v="30"/>
    <m/>
    <m/>
    <n v="1"/>
    <s v=""/>
    <s v=""/>
  </r>
  <r>
    <x v="16"/>
    <n v="0"/>
    <n v="0"/>
    <n v="33"/>
    <n v="24"/>
    <m/>
    <m/>
    <m/>
    <s v=""/>
    <s v=""/>
  </r>
  <r>
    <x v="17"/>
    <n v="0.05"/>
    <n v="0.5"/>
    <n v="39"/>
    <n v="29"/>
    <n v="1"/>
    <m/>
    <n v="1"/>
    <n v="1"/>
    <n v="1"/>
  </r>
  <r>
    <x v="18"/>
    <n v="0.28999999999999998"/>
    <n v="0.2"/>
    <n v="37"/>
    <n v="32"/>
    <n v="1"/>
    <m/>
    <m/>
    <n v="1"/>
    <n v="1"/>
  </r>
  <r>
    <x v="19"/>
    <n v="0.88"/>
    <n v="0"/>
    <n v="42"/>
    <n v="14"/>
    <n v="1"/>
    <m/>
    <m/>
    <n v="1"/>
    <s v=""/>
  </r>
  <r>
    <x v="20"/>
    <n v="0"/>
    <n v="0"/>
    <n v="14"/>
    <n v="4"/>
    <m/>
    <m/>
    <m/>
    <s v=""/>
    <s v=""/>
  </r>
  <r>
    <x v="21"/>
    <n v="0"/>
    <n v="0"/>
    <n v="31"/>
    <n v="13"/>
    <m/>
    <m/>
    <m/>
    <s v=""/>
    <s v=""/>
  </r>
  <r>
    <x v="22"/>
    <n v="0"/>
    <n v="0"/>
    <n v="52"/>
    <n v="31"/>
    <m/>
    <m/>
    <m/>
    <s v=""/>
    <s v=""/>
  </r>
  <r>
    <x v="23"/>
    <n v="1.33"/>
    <n v="0"/>
    <n v="59"/>
    <n v="35"/>
    <n v="1"/>
    <m/>
    <m/>
    <n v="1"/>
    <s v=""/>
  </r>
  <r>
    <x v="24"/>
    <n v="0"/>
    <n v="0"/>
    <n v="40"/>
    <n v="28"/>
    <m/>
    <m/>
    <m/>
    <s v=""/>
    <s v=""/>
  </r>
  <r>
    <x v="25"/>
    <n v="0"/>
    <n v="0"/>
    <n v="35"/>
    <n v="24"/>
    <m/>
    <m/>
    <m/>
    <s v=""/>
    <s v=""/>
  </r>
  <r>
    <x v="26"/>
    <n v="0"/>
    <n v="0"/>
    <n v="49"/>
    <n v="32"/>
    <m/>
    <m/>
    <m/>
    <s v=""/>
    <s v=""/>
  </r>
  <r>
    <x v="27"/>
    <n v="0"/>
    <n v="0"/>
    <n v="38"/>
    <n v="25"/>
    <m/>
    <m/>
    <m/>
    <s v=""/>
    <s v=""/>
  </r>
  <r>
    <x v="28"/>
    <n v="0.23"/>
    <n v="0"/>
    <n v="43"/>
    <n v="25"/>
    <n v="1"/>
    <m/>
    <m/>
    <n v="1"/>
    <s v=""/>
  </r>
  <r>
    <x v="29"/>
    <n v="0.01"/>
    <n v="0.4"/>
    <n v="35"/>
    <n v="6"/>
    <n v="1"/>
    <m/>
    <m/>
    <n v="1"/>
    <n v="1"/>
  </r>
  <r>
    <x v="30"/>
    <n v="0"/>
    <n v="0"/>
    <n v="16"/>
    <n v="2"/>
    <m/>
    <m/>
    <m/>
    <s v=""/>
    <s v=""/>
  </r>
  <r>
    <x v="31"/>
    <n v="0"/>
    <n v="0"/>
    <n v="21"/>
    <n v="11"/>
    <m/>
    <m/>
    <m/>
    <s v=""/>
    <s v=""/>
  </r>
  <r>
    <x v="32"/>
    <n v="0"/>
    <n v="0"/>
    <n v="34"/>
    <n v="16"/>
    <m/>
    <m/>
    <m/>
    <s v=""/>
    <s v=""/>
  </r>
  <r>
    <x v="33"/>
    <n v="0"/>
    <n v="0"/>
    <n v="53"/>
    <n v="33"/>
    <m/>
    <m/>
    <n v="1"/>
    <s v=""/>
    <s v=""/>
  </r>
  <r>
    <x v="34"/>
    <n v="0"/>
    <n v="0"/>
    <n v="61"/>
    <n v="41"/>
    <m/>
    <m/>
    <m/>
    <s v=""/>
    <s v=""/>
  </r>
  <r>
    <x v="35"/>
    <n v="0"/>
    <n v="0"/>
    <n v="65"/>
    <n v="44"/>
    <m/>
    <m/>
    <m/>
    <s v=""/>
    <s v=""/>
  </r>
  <r>
    <x v="36"/>
    <n v="0.45"/>
    <n v="0"/>
    <n v="46"/>
    <n v="35"/>
    <n v="1"/>
    <m/>
    <m/>
    <n v="1"/>
    <s v=""/>
  </r>
  <r>
    <x v="37"/>
    <n v="7.0000000000000007E-2"/>
    <n v="0"/>
    <n v="44"/>
    <n v="39"/>
    <n v="1"/>
    <m/>
    <m/>
    <n v="1"/>
    <s v=""/>
  </r>
  <r>
    <x v="38"/>
    <n v="0.37"/>
    <n v="0"/>
    <n v="55"/>
    <n v="32"/>
    <n v="1"/>
    <m/>
    <m/>
    <n v="1"/>
    <s v=""/>
  </r>
  <r>
    <x v="39"/>
    <n v="0"/>
    <n v="0"/>
    <n v="32"/>
    <n v="23"/>
    <m/>
    <m/>
    <m/>
    <s v=""/>
    <s v=""/>
  </r>
  <r>
    <x v="40"/>
    <n v="0"/>
    <n v="0"/>
    <n v="35"/>
    <n v="23"/>
    <m/>
    <m/>
    <m/>
    <s v=""/>
    <s v=""/>
  </r>
  <r>
    <x v="41"/>
    <n v="0"/>
    <n v="0"/>
    <n v="38"/>
    <n v="30"/>
    <m/>
    <m/>
    <m/>
    <s v=""/>
    <s v=""/>
  </r>
  <r>
    <x v="42"/>
    <n v="0.75"/>
    <n v="1.2"/>
    <n v="36"/>
    <n v="26"/>
    <n v="1"/>
    <m/>
    <m/>
    <n v="1"/>
    <n v="1"/>
  </r>
  <r>
    <x v="43"/>
    <n v="0.08"/>
    <n v="0"/>
    <n v="41"/>
    <n v="33"/>
    <n v="1"/>
    <m/>
    <m/>
    <n v="1"/>
    <s v=""/>
  </r>
  <r>
    <x v="44"/>
    <n v="0"/>
    <n v="0"/>
    <n v="46"/>
    <n v="33"/>
    <m/>
    <m/>
    <m/>
    <s v=""/>
    <s v=""/>
  </r>
  <r>
    <x v="45"/>
    <n v="0"/>
    <n v="0"/>
    <n v="59"/>
    <n v="42"/>
    <m/>
    <m/>
    <m/>
    <s v=""/>
    <s v=""/>
  </r>
  <r>
    <x v="46"/>
    <n v="0"/>
    <n v="0"/>
    <n v="47"/>
    <n v="32"/>
    <m/>
    <m/>
    <m/>
    <s v=""/>
    <s v=""/>
  </r>
  <r>
    <x v="47"/>
    <n v="0.04"/>
    <n v="0"/>
    <n v="38"/>
    <n v="26"/>
    <n v="1"/>
    <m/>
    <m/>
    <n v="1"/>
    <s v=""/>
  </r>
  <r>
    <x v="48"/>
    <n v="0.09"/>
    <n v="0"/>
    <n v="42"/>
    <n v="26"/>
    <n v="1"/>
    <m/>
    <m/>
    <n v="1"/>
    <s v=""/>
  </r>
  <r>
    <x v="49"/>
    <n v="0"/>
    <n v="0"/>
    <n v="36"/>
    <n v="23"/>
    <m/>
    <m/>
    <m/>
    <s v=""/>
    <s v=""/>
  </r>
  <r>
    <x v="50"/>
    <n v="0.56999999999999995"/>
    <n v="1.3"/>
    <n v="33"/>
    <n v="26"/>
    <n v="1"/>
    <n v="1"/>
    <m/>
    <n v="1"/>
    <n v="1"/>
  </r>
  <r>
    <x v="51"/>
    <n v="0.1"/>
    <n v="0"/>
    <n v="52"/>
    <n v="33"/>
    <n v="1"/>
    <m/>
    <m/>
    <n v="1"/>
    <s v=""/>
  </r>
  <r>
    <x v="52"/>
    <n v="0"/>
    <n v="0"/>
    <n v="44"/>
    <n v="36"/>
    <m/>
    <m/>
    <m/>
    <s v=""/>
    <s v=""/>
  </r>
  <r>
    <x v="53"/>
    <n v="0.01"/>
    <n v="0"/>
    <n v="42"/>
    <n v="32"/>
    <n v="1"/>
    <m/>
    <m/>
    <n v="1"/>
    <s v=""/>
  </r>
  <r>
    <x v="54"/>
    <n v="0.57999999999999996"/>
    <n v="0"/>
    <n v="47"/>
    <n v="36"/>
    <n v="1"/>
    <m/>
    <m/>
    <n v="1"/>
    <s v=""/>
  </r>
  <r>
    <x v="55"/>
    <n v="0"/>
    <n v="0"/>
    <n v="43"/>
    <n v="28"/>
    <m/>
    <m/>
    <m/>
    <s v=""/>
    <s v=""/>
  </r>
  <r>
    <x v="56"/>
    <n v="0"/>
    <n v="0"/>
    <n v="36"/>
    <n v="25"/>
    <m/>
    <m/>
    <m/>
    <s v=""/>
    <s v=""/>
  </r>
  <r>
    <x v="57"/>
    <n v="0"/>
    <n v="0"/>
    <n v="31"/>
    <n v="23"/>
    <m/>
    <m/>
    <m/>
    <s v=""/>
    <s v=""/>
  </r>
  <r>
    <x v="58"/>
    <n v="0.03"/>
    <n v="0.1"/>
    <n v="37"/>
    <n v="27"/>
    <n v="1"/>
    <m/>
    <m/>
    <n v="1"/>
    <n v="1"/>
  </r>
  <r>
    <x v="59"/>
    <n v="0.11"/>
    <n v="1.4"/>
    <n v="35"/>
    <n v="26"/>
    <n v="1"/>
    <n v="1"/>
    <n v="1"/>
    <n v="1"/>
    <n v="1"/>
  </r>
  <r>
    <x v="60"/>
    <n v="0.53"/>
    <n v="4"/>
    <n v="41"/>
    <n v="31"/>
    <n v="1"/>
    <m/>
    <n v="1"/>
    <n v="1"/>
    <n v="1"/>
  </r>
  <r>
    <x v="61"/>
    <n v="0.52"/>
    <n v="3"/>
    <n v="42"/>
    <n v="33"/>
    <n v="1"/>
    <n v="1"/>
    <m/>
    <n v="1"/>
    <n v="1"/>
  </r>
  <r>
    <x v="62"/>
    <n v="0.28999999999999998"/>
    <n v="2"/>
    <n v="38"/>
    <n v="28"/>
    <n v="1"/>
    <n v="1"/>
    <m/>
    <n v="1"/>
    <n v="1"/>
  </r>
  <r>
    <x v="63"/>
    <n v="0"/>
    <n v="0"/>
    <n v="32"/>
    <n v="20"/>
    <m/>
    <m/>
    <m/>
    <s v=""/>
    <s v=""/>
  </r>
  <r>
    <x v="64"/>
    <n v="0"/>
    <n v="0"/>
    <n v="26"/>
    <n v="19"/>
    <m/>
    <m/>
    <m/>
    <s v=""/>
    <s v=""/>
  </r>
  <r>
    <x v="65"/>
    <n v="0"/>
    <n v="0"/>
    <n v="32"/>
    <n v="18"/>
    <m/>
    <m/>
    <m/>
    <s v=""/>
    <s v=""/>
  </r>
  <r>
    <x v="66"/>
    <n v="0"/>
    <n v="0"/>
    <n v="39"/>
    <n v="24"/>
    <m/>
    <m/>
    <m/>
    <s v=""/>
    <s v=""/>
  </r>
  <r>
    <x v="67"/>
    <n v="0"/>
    <n v="0"/>
    <n v="49"/>
    <n v="34"/>
    <m/>
    <m/>
    <m/>
    <s v=""/>
    <s v=""/>
  </r>
  <r>
    <x v="68"/>
    <n v="0.54"/>
    <n v="0"/>
    <n v="43"/>
    <n v="35"/>
    <m/>
    <m/>
    <m/>
    <n v="1"/>
    <s v=""/>
  </r>
  <r>
    <x v="69"/>
    <n v="0"/>
    <n v="0"/>
    <n v="53"/>
    <n v="39"/>
    <m/>
    <m/>
    <m/>
    <s v=""/>
    <s v=""/>
  </r>
  <r>
    <x v="70"/>
    <n v="0"/>
    <n v="0"/>
    <n v="44"/>
    <n v="34"/>
    <m/>
    <m/>
    <m/>
    <s v=""/>
    <s v=""/>
  </r>
  <r>
    <x v="71"/>
    <n v="0"/>
    <n v="0"/>
    <n v="49"/>
    <n v="32"/>
    <m/>
    <m/>
    <n v="1"/>
    <s v=""/>
    <s v=""/>
  </r>
  <r>
    <x v="72"/>
    <n v="0"/>
    <n v="0"/>
    <n v="57"/>
    <n v="42"/>
    <m/>
    <m/>
    <m/>
    <s v=""/>
    <s v=""/>
  </r>
  <r>
    <x v="73"/>
    <n v="0.39"/>
    <n v="0"/>
    <n v="75"/>
    <n v="49"/>
    <n v="1"/>
    <m/>
    <m/>
    <n v="1"/>
    <s v=""/>
  </r>
  <r>
    <x v="74"/>
    <n v="0"/>
    <n v="0"/>
    <n v="58"/>
    <n v="37"/>
    <m/>
    <m/>
    <m/>
    <s v=""/>
    <s v=""/>
  </r>
  <r>
    <x v="75"/>
    <n v="0"/>
    <n v="0"/>
    <n v="45"/>
    <n v="34"/>
    <m/>
    <m/>
    <m/>
    <s v=""/>
    <s v=""/>
  </r>
  <r>
    <x v="76"/>
    <n v="0"/>
    <n v="0"/>
    <n v="46"/>
    <n v="32"/>
    <m/>
    <m/>
    <m/>
    <s v=""/>
    <s v=""/>
  </r>
  <r>
    <x v="77"/>
    <n v="0"/>
    <n v="0"/>
    <n v="51"/>
    <n v="35"/>
    <m/>
    <m/>
    <m/>
    <s v=""/>
    <s v=""/>
  </r>
  <r>
    <x v="78"/>
    <n v="0"/>
    <n v="0"/>
    <n v="53"/>
    <n v="37"/>
    <m/>
    <m/>
    <m/>
    <s v=""/>
    <s v=""/>
  </r>
  <r>
    <x v="79"/>
    <n v="0.75"/>
    <n v="0"/>
    <n v="46"/>
    <n v="41"/>
    <n v="1"/>
    <m/>
    <m/>
    <n v="1"/>
    <s v=""/>
  </r>
  <r>
    <x v="80"/>
    <n v="0.68"/>
    <n v="0"/>
    <n v="49"/>
    <n v="38"/>
    <n v="1"/>
    <m/>
    <m/>
    <n v="1"/>
    <s v=""/>
  </r>
  <r>
    <x v="81"/>
    <n v="0"/>
    <n v="0"/>
    <n v="48"/>
    <n v="35"/>
    <m/>
    <m/>
    <m/>
    <s v=""/>
    <s v=""/>
  </r>
  <r>
    <x v="82"/>
    <n v="0"/>
    <n v="0"/>
    <n v="60"/>
    <n v="38"/>
    <m/>
    <m/>
    <m/>
    <s v=""/>
    <s v=""/>
  </r>
  <r>
    <x v="83"/>
    <n v="0"/>
    <n v="0"/>
    <n v="56"/>
    <n v="42"/>
    <m/>
    <m/>
    <m/>
    <s v=""/>
    <s v=""/>
  </r>
  <r>
    <x v="84"/>
    <n v="0"/>
    <n v="0"/>
    <n v="49"/>
    <n v="33"/>
    <m/>
    <m/>
    <m/>
    <s v=""/>
    <s v=""/>
  </r>
  <r>
    <x v="85"/>
    <n v="0"/>
    <n v="0"/>
    <n v="47"/>
    <n v="34"/>
    <m/>
    <m/>
    <m/>
    <s v=""/>
    <s v=""/>
  </r>
  <r>
    <x v="86"/>
    <n v="0"/>
    <n v="0"/>
    <n v="53"/>
    <n v="37"/>
    <m/>
    <m/>
    <m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50507D-5EBC-4749-82CF-8C4952926597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5">
    <pivotField numFmtId="14" showAll="0"/>
    <pivotField axis="axisRow" showAll="0" sortType="descending">
      <items count="6">
        <item x="1"/>
        <item x="3"/>
        <item x="0"/>
        <item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1">
    <field x="1"/>
  </rowFields>
  <rowItems count="6">
    <i>
      <x/>
    </i>
    <i>
      <x v="2"/>
    </i>
    <i>
      <x v="3"/>
    </i>
    <i>
      <x v="4"/>
    </i>
    <i>
      <x v="1"/>
    </i>
    <i t="grand">
      <x/>
    </i>
  </rowItems>
  <colItems count="1">
    <i/>
  </colItems>
  <dataFields count="1">
    <dataField name="Sum of Amount" fld="4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9BC3D7-312A-434D-853B-AD24A572B490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D8" firstHeaderRow="1" firstDataRow="2" firstDataCol="1"/>
  <pivotFields count="8">
    <pivotField compact="0" showAll="0"/>
    <pivotField compact="0" showAll="0"/>
    <pivotField compact="0" numFmtId="1" showAll="0"/>
    <pivotField axis="axisCol" compact="0" showAll="0">
      <items count="3">
        <item x="1"/>
        <item x="0"/>
        <item t="default"/>
      </items>
    </pivotField>
    <pivotField axis="axisRow" compact="0" showAll="0">
      <items count="4">
        <item x="1"/>
        <item x="0"/>
        <item x="2"/>
        <item t="default"/>
      </items>
    </pivotField>
    <pivotField compact="0" showAll="0"/>
    <pivotField compact="0" showAll="0"/>
    <pivotField dataField="1" compact="0" numFmtId="3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Average of Salary" fld="7" subtotal="average" baseField="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57BE14-52F4-488A-BF35-CD213358240D}" name="PivotTable4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10:B14" firstHeaderRow="1" firstDataRow="1" firstDataCol="1"/>
  <pivotFields count="11">
    <pivotField compact="0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Average of Temp Max" fld="3" subtotal="average" baseField="10" baseItem="1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17C213-C6F4-4B03-B53E-96250575B133}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B7" firstHeaderRow="1" firstDataRow="1" firstDataCol="1"/>
  <pivotFields count="11">
    <pivotField compact="0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Sum of Precip.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4-01T19:35:33.61" personId="{00000000-0000-0000-0000-000000000000}" id="{93868563-D773-4E6E-8BCB-E9FC62FF16EE}">
    <text>Should we ask for address info also?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echhelptoday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GAbjTVMrP8GdZ8KO9j_hrypX7irkXZDwCLy1ce4z1JI/edit?usp=sharing" TargetMode="External"/><Relationship Id="rId1" Type="http://schemas.openxmlformats.org/officeDocument/2006/relationships/hyperlink" Target="https://ctregents-my.sharepoint.com/:x:/g/personal/01082871_ncc_commnet_edu/ETmn2azkpAhOk4gU0bFPEjUB2gzYGyCcULue-MGQWONVNA?e=5ez5Qn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dc.noaa.gov/cdo-web/sear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10C7-B5A0-4189-B45F-E853C8FCB5F3}">
  <sheetPr>
    <tabColor theme="4" tint="0.59999389629810485"/>
  </sheetPr>
  <dimension ref="A1:D43"/>
  <sheetViews>
    <sheetView tabSelected="1" zoomScaleNormal="100" workbookViewId="0">
      <selection activeCell="B11" sqref="B11:C11"/>
    </sheetView>
  </sheetViews>
  <sheetFormatPr defaultRowHeight="15" x14ac:dyDescent="0.25"/>
  <cols>
    <col min="1" max="1" width="3.85546875" customWidth="1"/>
    <col min="2" max="2" width="64.42578125" customWidth="1"/>
    <col min="3" max="3" width="69.5703125" customWidth="1"/>
    <col min="4" max="4" width="3.85546875" customWidth="1"/>
  </cols>
  <sheetData>
    <row r="1" spans="1:4" x14ac:dyDescent="0.25">
      <c r="A1" s="36"/>
      <c r="B1" s="36"/>
      <c r="C1" s="36"/>
      <c r="D1" s="36"/>
    </row>
    <row r="2" spans="1:4" ht="57.75" customHeight="1" x14ac:dyDescent="0.25">
      <c r="A2" s="36"/>
      <c r="B2" s="37"/>
      <c r="C2" s="29"/>
      <c r="D2" s="36"/>
    </row>
    <row r="3" spans="1:4" ht="27" x14ac:dyDescent="0.25">
      <c r="A3" s="36"/>
      <c r="B3" s="38" t="s">
        <v>161</v>
      </c>
      <c r="C3" s="29"/>
      <c r="D3" s="36"/>
    </row>
    <row r="4" spans="1:4" ht="27" x14ac:dyDescent="0.25">
      <c r="A4" s="36"/>
      <c r="B4" s="38" t="s">
        <v>162</v>
      </c>
      <c r="C4" s="29"/>
      <c r="D4" s="36"/>
    </row>
    <row r="5" spans="1:4" ht="54" customHeight="1" x14ac:dyDescent="0.25">
      <c r="A5" s="36"/>
      <c r="B5" s="97" t="s">
        <v>272</v>
      </c>
      <c r="C5" s="29"/>
      <c r="D5" s="36"/>
    </row>
    <row r="6" spans="1:4" ht="23.25" x14ac:dyDescent="0.25">
      <c r="A6" s="36"/>
      <c r="B6" s="39" t="s">
        <v>163</v>
      </c>
      <c r="C6" s="29"/>
      <c r="D6" s="36"/>
    </row>
    <row r="7" spans="1:4" ht="23.25" x14ac:dyDescent="0.25">
      <c r="A7" s="36"/>
      <c r="B7" s="39" t="s">
        <v>164</v>
      </c>
      <c r="C7" s="29"/>
      <c r="D7" s="36"/>
    </row>
    <row r="8" spans="1:4" x14ac:dyDescent="0.25">
      <c r="A8" s="36"/>
      <c r="B8" s="40" t="s">
        <v>165</v>
      </c>
      <c r="C8" s="29"/>
      <c r="D8" s="36"/>
    </row>
    <row r="9" spans="1:4" ht="63" customHeight="1" x14ac:dyDescent="0.25">
      <c r="A9" s="36"/>
      <c r="B9" s="37"/>
      <c r="C9" s="29"/>
      <c r="D9" s="36"/>
    </row>
    <row r="10" spans="1:4" x14ac:dyDescent="0.25">
      <c r="A10" s="36"/>
      <c r="B10" s="36"/>
      <c r="C10" s="36"/>
      <c r="D10" s="36"/>
    </row>
    <row r="11" spans="1:4" ht="15.75" thickBot="1" x14ac:dyDescent="0.3">
      <c r="A11" s="4"/>
      <c r="B11" s="41"/>
      <c r="C11" s="41"/>
      <c r="D11" s="4"/>
    </row>
    <row r="12" spans="1:4" x14ac:dyDescent="0.25">
      <c r="A12" s="1"/>
      <c r="B12" s="42"/>
      <c r="C12" s="42"/>
      <c r="D12" s="2"/>
    </row>
    <row r="13" spans="1:4" ht="15.75" x14ac:dyDescent="0.25">
      <c r="A13" s="3"/>
      <c r="B13" s="43" t="s">
        <v>166</v>
      </c>
      <c r="C13" s="43"/>
      <c r="D13" s="5"/>
    </row>
    <row r="14" spans="1:4" x14ac:dyDescent="0.25">
      <c r="A14" s="3"/>
      <c r="B14" s="35" t="s">
        <v>167</v>
      </c>
      <c r="C14" s="35"/>
      <c r="D14" s="5"/>
    </row>
    <row r="15" spans="1:4" x14ac:dyDescent="0.25">
      <c r="A15" s="3"/>
      <c r="B15" s="35"/>
      <c r="C15" s="35"/>
      <c r="D15" s="5"/>
    </row>
    <row r="16" spans="1:4" ht="15.75" x14ac:dyDescent="0.25">
      <c r="A16" s="3"/>
      <c r="B16" s="43" t="s">
        <v>152</v>
      </c>
      <c r="C16" s="43"/>
      <c r="D16" s="5"/>
    </row>
    <row r="17" spans="1:4" x14ac:dyDescent="0.25">
      <c r="A17" s="3"/>
      <c r="B17" s="44" t="s">
        <v>153</v>
      </c>
      <c r="C17" s="44"/>
      <c r="D17" s="5"/>
    </row>
    <row r="18" spans="1:4" x14ac:dyDescent="0.25">
      <c r="A18" s="3"/>
      <c r="B18" s="45"/>
      <c r="C18" s="45"/>
      <c r="D18" s="5"/>
    </row>
    <row r="19" spans="1:4" ht="15.75" x14ac:dyDescent="0.25">
      <c r="A19" s="3"/>
      <c r="B19" s="43" t="s">
        <v>154</v>
      </c>
      <c r="C19" s="43"/>
      <c r="D19" s="5"/>
    </row>
    <row r="20" spans="1:4" x14ac:dyDescent="0.25">
      <c r="A20" s="3"/>
      <c r="B20" s="44" t="s">
        <v>158</v>
      </c>
      <c r="C20" s="44"/>
      <c r="D20" s="5"/>
    </row>
    <row r="21" spans="1:4" x14ac:dyDescent="0.25">
      <c r="A21" s="3"/>
      <c r="B21" s="45"/>
      <c r="C21" s="45"/>
      <c r="D21" s="5"/>
    </row>
    <row r="22" spans="1:4" ht="15.75" x14ac:dyDescent="0.25">
      <c r="A22" s="3"/>
      <c r="B22" s="43" t="s">
        <v>168</v>
      </c>
      <c r="C22" s="43"/>
      <c r="D22" s="5"/>
    </row>
    <row r="23" spans="1:4" x14ac:dyDescent="0.25">
      <c r="A23" s="3"/>
      <c r="B23" s="44" t="s">
        <v>169</v>
      </c>
      <c r="C23" s="44"/>
      <c r="D23" s="5"/>
    </row>
    <row r="24" spans="1:4" x14ac:dyDescent="0.25">
      <c r="A24" s="3"/>
      <c r="B24" s="45"/>
      <c r="C24" s="45"/>
      <c r="D24" s="5"/>
    </row>
    <row r="25" spans="1:4" ht="15.75" x14ac:dyDescent="0.25">
      <c r="A25" s="3"/>
      <c r="B25" s="43" t="s">
        <v>155</v>
      </c>
      <c r="C25" s="43"/>
      <c r="D25" s="5"/>
    </row>
    <row r="26" spans="1:4" x14ac:dyDescent="0.25">
      <c r="A26" s="3"/>
      <c r="B26" s="44" t="s">
        <v>156</v>
      </c>
      <c r="C26" s="44"/>
      <c r="D26" s="5"/>
    </row>
    <row r="27" spans="1:4" x14ac:dyDescent="0.25">
      <c r="A27" s="3"/>
      <c r="B27" s="45"/>
      <c r="C27" s="45"/>
      <c r="D27" s="5"/>
    </row>
    <row r="28" spans="1:4" ht="15.75" x14ac:dyDescent="0.25">
      <c r="A28" s="3"/>
      <c r="B28" s="43" t="s">
        <v>157</v>
      </c>
      <c r="C28" s="43"/>
      <c r="D28" s="5"/>
    </row>
    <row r="29" spans="1:4" x14ac:dyDescent="0.25">
      <c r="A29" s="3"/>
      <c r="B29" s="44" t="s">
        <v>170</v>
      </c>
      <c r="C29" s="44"/>
      <c r="D29" s="5"/>
    </row>
    <row r="30" spans="1:4" x14ac:dyDescent="0.25">
      <c r="A30" s="3"/>
      <c r="B30" s="45"/>
      <c r="C30" s="45"/>
      <c r="D30" s="5"/>
    </row>
    <row r="31" spans="1:4" ht="15.75" x14ac:dyDescent="0.25">
      <c r="A31" s="3"/>
      <c r="B31" s="43" t="s">
        <v>171</v>
      </c>
      <c r="C31" s="43"/>
      <c r="D31" s="5"/>
    </row>
    <row r="32" spans="1:4" x14ac:dyDescent="0.25">
      <c r="A32" s="3"/>
      <c r="B32" s="44" t="s">
        <v>172</v>
      </c>
      <c r="C32" s="44"/>
      <c r="D32" s="5"/>
    </row>
    <row r="33" spans="1:4" x14ac:dyDescent="0.25">
      <c r="A33" s="3"/>
      <c r="B33" s="45"/>
      <c r="C33" s="45"/>
      <c r="D33" s="5"/>
    </row>
    <row r="34" spans="1:4" ht="15.75" x14ac:dyDescent="0.25">
      <c r="A34" s="3"/>
      <c r="B34" s="43" t="s">
        <v>173</v>
      </c>
      <c r="C34" s="43"/>
      <c r="D34" s="5"/>
    </row>
    <row r="35" spans="1:4" x14ac:dyDescent="0.25">
      <c r="A35" s="3"/>
      <c r="B35" s="44" t="s">
        <v>174</v>
      </c>
      <c r="C35" s="44"/>
      <c r="D35" s="5"/>
    </row>
    <row r="36" spans="1:4" x14ac:dyDescent="0.25">
      <c r="A36" s="3"/>
      <c r="B36" s="45"/>
      <c r="C36" s="45"/>
      <c r="D36" s="5"/>
    </row>
    <row r="37" spans="1:4" ht="15.75" x14ac:dyDescent="0.25">
      <c r="A37" s="3"/>
      <c r="B37" s="43" t="s">
        <v>175</v>
      </c>
      <c r="C37" s="43"/>
      <c r="D37" s="5"/>
    </row>
    <row r="38" spans="1:4" x14ac:dyDescent="0.25">
      <c r="A38" s="3"/>
      <c r="B38" s="44" t="s">
        <v>176</v>
      </c>
      <c r="C38" s="44"/>
      <c r="D38" s="5"/>
    </row>
    <row r="39" spans="1:4" x14ac:dyDescent="0.25">
      <c r="A39" s="3"/>
      <c r="B39" s="45"/>
      <c r="C39" s="45"/>
      <c r="D39" s="5"/>
    </row>
    <row r="40" spans="1:4" x14ac:dyDescent="0.25">
      <c r="A40" s="3"/>
      <c r="B40" s="35" t="s">
        <v>177</v>
      </c>
      <c r="C40" s="35"/>
      <c r="D40" s="5"/>
    </row>
    <row r="41" spans="1:4" x14ac:dyDescent="0.25">
      <c r="A41" s="3"/>
      <c r="B41" s="35"/>
      <c r="C41" s="35"/>
      <c r="D41" s="5"/>
    </row>
    <row r="42" spans="1:4" x14ac:dyDescent="0.25">
      <c r="A42" s="3"/>
      <c r="B42" s="35" t="s">
        <v>0</v>
      </c>
      <c r="C42" s="35"/>
      <c r="D42" s="5"/>
    </row>
    <row r="43" spans="1:4" ht="15.75" thickBot="1" x14ac:dyDescent="0.3">
      <c r="A43" s="6"/>
      <c r="B43" s="7"/>
      <c r="C43" s="7"/>
      <c r="D43" s="8"/>
    </row>
  </sheetData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hyperlinks>
    <hyperlink ref="B8" r:id="rId1" xr:uid="{1E59B554-7A10-45BF-9F41-B6C54B373456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0DDC-0C5B-4C6D-9A1D-F82CE662EFDF}">
  <dimension ref="A1:H18"/>
  <sheetViews>
    <sheetView zoomScale="120" zoomScaleNormal="120" workbookViewId="0">
      <selection activeCell="C4" sqref="C4"/>
    </sheetView>
  </sheetViews>
  <sheetFormatPr defaultRowHeight="15" x14ac:dyDescent="0.25"/>
  <cols>
    <col min="1" max="1" width="3.5703125" customWidth="1"/>
    <col min="2" max="2" width="10.5703125" customWidth="1"/>
    <col min="3" max="3" width="30.5703125" customWidth="1"/>
    <col min="6" max="6" width="4.28515625" customWidth="1"/>
  </cols>
  <sheetData>
    <row r="1" spans="1:8" ht="23.25" x14ac:dyDescent="0.35">
      <c r="A1" s="13" t="s">
        <v>171</v>
      </c>
    </row>
    <row r="2" spans="1:8" x14ac:dyDescent="0.25">
      <c r="A2" s="15" t="s">
        <v>225</v>
      </c>
    </row>
    <row r="3" spans="1:8" x14ac:dyDescent="0.25">
      <c r="H3" s="49" t="s">
        <v>216</v>
      </c>
    </row>
    <row r="4" spans="1:8" x14ac:dyDescent="0.25">
      <c r="B4" s="14" t="s">
        <v>226</v>
      </c>
      <c r="C4" s="87"/>
      <c r="H4" s="50" t="s">
        <v>227</v>
      </c>
    </row>
    <row r="5" spans="1:8" x14ac:dyDescent="0.25">
      <c r="B5" s="14" t="s">
        <v>228</v>
      </c>
      <c r="C5" s="88"/>
      <c r="H5" s="50" t="s">
        <v>229</v>
      </c>
    </row>
    <row r="6" spans="1:8" x14ac:dyDescent="0.25">
      <c r="B6" s="14" t="s">
        <v>230</v>
      </c>
      <c r="C6" s="88"/>
      <c r="H6" s="50" t="s">
        <v>231</v>
      </c>
    </row>
    <row r="7" spans="1:8" ht="15.75" thickBot="1" x14ac:dyDescent="0.3">
      <c r="H7" s="50" t="s">
        <v>232</v>
      </c>
    </row>
    <row r="8" spans="1:8" ht="15.75" thickBot="1" x14ac:dyDescent="0.3">
      <c r="B8" s="66" t="s">
        <v>140</v>
      </c>
      <c r="C8" s="67" t="s">
        <v>7</v>
      </c>
      <c r="D8" s="67" t="s">
        <v>141</v>
      </c>
      <c r="E8" s="68" t="s">
        <v>6</v>
      </c>
      <c r="H8" s="50" t="s">
        <v>233</v>
      </c>
    </row>
    <row r="9" spans="1:8" x14ac:dyDescent="0.25">
      <c r="B9" s="89"/>
      <c r="C9" s="90"/>
      <c r="D9" s="91"/>
      <c r="E9" s="69">
        <f t="shared" ref="E9:E14" si="0">B9*D9</f>
        <v>0</v>
      </c>
      <c r="H9" s="50" t="s">
        <v>234</v>
      </c>
    </row>
    <row r="10" spans="1:8" x14ac:dyDescent="0.25">
      <c r="B10" s="89"/>
      <c r="C10" s="92"/>
      <c r="D10" s="91"/>
      <c r="E10" s="69">
        <f t="shared" si="0"/>
        <v>0</v>
      </c>
      <c r="H10" s="50" t="s">
        <v>235</v>
      </c>
    </row>
    <row r="11" spans="1:8" x14ac:dyDescent="0.25">
      <c r="B11" s="89"/>
      <c r="C11" s="92"/>
      <c r="D11" s="91"/>
      <c r="E11" s="69">
        <f t="shared" si="0"/>
        <v>0</v>
      </c>
      <c r="H11" s="50" t="s">
        <v>236</v>
      </c>
    </row>
    <row r="12" spans="1:8" x14ac:dyDescent="0.25">
      <c r="B12" s="89"/>
      <c r="C12" s="92"/>
      <c r="D12" s="91"/>
      <c r="E12" s="69">
        <f t="shared" si="0"/>
        <v>0</v>
      </c>
      <c r="H12" s="50" t="s">
        <v>237</v>
      </c>
    </row>
    <row r="13" spans="1:8" x14ac:dyDescent="0.25">
      <c r="B13" s="89"/>
      <c r="C13" s="92"/>
      <c r="D13" s="91"/>
      <c r="E13" s="69">
        <f t="shared" si="0"/>
        <v>0</v>
      </c>
      <c r="H13" s="50" t="s">
        <v>238</v>
      </c>
    </row>
    <row r="14" spans="1:8" ht="15.75" thickBot="1" x14ac:dyDescent="0.3">
      <c r="B14" s="93"/>
      <c r="C14" s="94"/>
      <c r="D14" s="95"/>
      <c r="E14" s="70">
        <f t="shared" si="0"/>
        <v>0</v>
      </c>
    </row>
    <row r="15" spans="1:8" x14ac:dyDescent="0.25">
      <c r="C15" s="71" t="s">
        <v>239</v>
      </c>
      <c r="D15" s="72"/>
      <c r="E15" s="73">
        <f>SUM(E9:E14)</f>
        <v>0</v>
      </c>
    </row>
    <row r="16" spans="1:8" x14ac:dyDescent="0.25">
      <c r="C16" s="74" t="s">
        <v>240</v>
      </c>
      <c r="D16" s="75">
        <v>6.3500000000000001E-2</v>
      </c>
      <c r="E16" s="76">
        <f>D16*E15</f>
        <v>0</v>
      </c>
    </row>
    <row r="17" spans="3:5" x14ac:dyDescent="0.25">
      <c r="C17" s="74" t="s">
        <v>241</v>
      </c>
      <c r="D17" s="77">
        <v>0.18</v>
      </c>
      <c r="E17" s="76">
        <f>D17*E15</f>
        <v>0</v>
      </c>
    </row>
    <row r="18" spans="3:5" ht="15.75" thickBot="1" x14ac:dyDescent="0.3">
      <c r="C18" s="78" t="s">
        <v>6</v>
      </c>
      <c r="D18" s="79"/>
      <c r="E18" s="80">
        <f>D16*E15+D17*E15</f>
        <v>0</v>
      </c>
    </row>
  </sheetData>
  <dataValidations count="1">
    <dataValidation type="whole" allowBlank="1" showInputMessage="1" showErrorMessage="1" error="Must be between 1 and 99" sqref="B9:B14" xr:uid="{F554D1F8-65D7-49FB-81E0-584D5F93A02D}">
      <formula1>1</formula1>
      <formula2>99</formula2>
    </dataValidation>
  </dataValidation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2F09A-A846-4988-8239-43C8C898B7E3}">
  <dimension ref="A1:B8"/>
  <sheetViews>
    <sheetView zoomScale="120" zoomScaleNormal="120" workbookViewId="0">
      <selection activeCell="B5" sqref="B5"/>
    </sheetView>
  </sheetViews>
  <sheetFormatPr defaultRowHeight="15" x14ac:dyDescent="0.25"/>
  <sheetData>
    <row r="1" spans="1:2" ht="18.75" x14ac:dyDescent="0.3">
      <c r="A1" s="48" t="s">
        <v>242</v>
      </c>
    </row>
    <row r="2" spans="1:2" x14ac:dyDescent="0.25">
      <c r="A2" s="15" t="s">
        <v>243</v>
      </c>
    </row>
    <row r="4" spans="1:2" x14ac:dyDescent="0.25">
      <c r="A4" s="81" t="s">
        <v>244</v>
      </c>
    </row>
    <row r="5" spans="1:2" x14ac:dyDescent="0.25">
      <c r="B5" s="82" t="s">
        <v>245</v>
      </c>
    </row>
    <row r="7" spans="1:2" x14ac:dyDescent="0.25">
      <c r="A7" s="81" t="s">
        <v>246</v>
      </c>
    </row>
    <row r="8" spans="1:2" x14ac:dyDescent="0.25">
      <c r="B8" s="82" t="s">
        <v>247</v>
      </c>
    </row>
  </sheetData>
  <hyperlinks>
    <hyperlink ref="B5" r:id="rId1" display="https://ctregents-my.sharepoint.com/:x:/g/personal/01082871_ncc_commnet_edu/ETmn2azkpAhOk4gU0bFPEjUB2gzYGyCcULue-MGQWONVNA?e=5ez5Qn" xr:uid="{59ED2D06-2E6F-4EB4-ADB9-417347DE2B50}"/>
    <hyperlink ref="B8" r:id="rId2" xr:uid="{46E1E6D1-A602-4157-B1B3-B103580B2DD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1C9A-1DF0-470D-A7CA-E4769944A851}">
  <dimension ref="A3:B14"/>
  <sheetViews>
    <sheetView workbookViewId="0">
      <selection activeCell="D4" sqref="D4"/>
    </sheetView>
  </sheetViews>
  <sheetFormatPr defaultRowHeight="15" x14ac:dyDescent="0.25"/>
  <cols>
    <col min="1" max="1" width="11.28515625" bestFit="1" customWidth="1"/>
    <col min="2" max="2" width="20.5703125" bestFit="1" customWidth="1"/>
  </cols>
  <sheetData>
    <row r="3" spans="1:2" x14ac:dyDescent="0.25">
      <c r="A3" s="33" t="s">
        <v>270</v>
      </c>
      <c r="B3" t="s">
        <v>269</v>
      </c>
    </row>
    <row r="4" spans="1:2" x14ac:dyDescent="0.25">
      <c r="A4" t="s">
        <v>266</v>
      </c>
      <c r="B4">
        <v>3.58</v>
      </c>
    </row>
    <row r="5" spans="1:2" x14ac:dyDescent="0.25">
      <c r="A5" t="s">
        <v>267</v>
      </c>
      <c r="B5">
        <v>3.14</v>
      </c>
    </row>
    <row r="6" spans="1:2" x14ac:dyDescent="0.25">
      <c r="A6" t="s">
        <v>268</v>
      </c>
      <c r="B6">
        <v>3.8100000000000005</v>
      </c>
    </row>
    <row r="7" spans="1:2" x14ac:dyDescent="0.25">
      <c r="A7" t="s">
        <v>159</v>
      </c>
      <c r="B7">
        <v>10.530000000000001</v>
      </c>
    </row>
    <row r="10" spans="1:2" x14ac:dyDescent="0.25">
      <c r="A10" s="33" t="s">
        <v>270</v>
      </c>
      <c r="B10" t="s">
        <v>271</v>
      </c>
    </row>
    <row r="11" spans="1:2" x14ac:dyDescent="0.25">
      <c r="A11" t="s">
        <v>266</v>
      </c>
      <c r="B11" s="96">
        <v>39.032258064516128</v>
      </c>
    </row>
    <row r="12" spans="1:2" x14ac:dyDescent="0.25">
      <c r="A12" t="s">
        <v>267</v>
      </c>
      <c r="B12" s="96">
        <v>42.642857142857146</v>
      </c>
    </row>
    <row r="13" spans="1:2" x14ac:dyDescent="0.25">
      <c r="A13" t="s">
        <v>268</v>
      </c>
      <c r="B13" s="96">
        <v>47</v>
      </c>
    </row>
    <row r="14" spans="1:2" x14ac:dyDescent="0.25">
      <c r="A14" t="s">
        <v>159</v>
      </c>
      <c r="B14" s="96">
        <v>42.758620689655174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1D55-55B1-4551-8FBE-98D2043FDB1D}">
  <dimension ref="A1:L92"/>
  <sheetViews>
    <sheetView zoomScale="120" zoomScaleNormal="120" workbookViewId="0">
      <selection activeCell="A6" sqref="A6"/>
    </sheetView>
  </sheetViews>
  <sheetFormatPr defaultRowHeight="15" x14ac:dyDescent="0.25"/>
  <cols>
    <col min="1" max="1" width="12.5703125" customWidth="1"/>
    <col min="3" max="3" width="10.85546875" customWidth="1"/>
    <col min="4" max="4" width="11" customWidth="1"/>
    <col min="5" max="5" width="10.7109375" customWidth="1"/>
  </cols>
  <sheetData>
    <row r="1" spans="1:12" ht="18.75" x14ac:dyDescent="0.3">
      <c r="A1" s="83" t="s">
        <v>248</v>
      </c>
    </row>
    <row r="2" spans="1:12" x14ac:dyDescent="0.25">
      <c r="A2" t="s">
        <v>249</v>
      </c>
      <c r="B2" s="82" t="s">
        <v>250</v>
      </c>
    </row>
    <row r="3" spans="1:12" x14ac:dyDescent="0.25">
      <c r="A3" t="s">
        <v>251</v>
      </c>
    </row>
    <row r="5" spans="1:12" x14ac:dyDescent="0.25">
      <c r="A5" s="84" t="s">
        <v>179</v>
      </c>
      <c r="B5" s="84" t="s">
        <v>252</v>
      </c>
      <c r="C5" s="84" t="s">
        <v>253</v>
      </c>
      <c r="D5" s="84" t="s">
        <v>254</v>
      </c>
      <c r="E5" s="84" t="s">
        <v>255</v>
      </c>
      <c r="F5" s="84" t="s">
        <v>256</v>
      </c>
      <c r="G5" s="84" t="s">
        <v>257</v>
      </c>
      <c r="H5" s="84" t="s">
        <v>258</v>
      </c>
      <c r="I5" s="84" t="s">
        <v>259</v>
      </c>
      <c r="J5" s="84" t="s">
        <v>109</v>
      </c>
      <c r="L5" s="85" t="s">
        <v>216</v>
      </c>
    </row>
    <row r="6" spans="1:12" x14ac:dyDescent="0.25">
      <c r="A6" s="46">
        <v>43466</v>
      </c>
      <c r="B6">
        <v>0.06</v>
      </c>
      <c r="C6">
        <v>0</v>
      </c>
      <c r="D6">
        <v>58</v>
      </c>
      <c r="E6">
        <v>39</v>
      </c>
      <c r="F6">
        <v>1</v>
      </c>
      <c r="I6">
        <v>1</v>
      </c>
      <c r="J6" t="s">
        <v>260</v>
      </c>
      <c r="L6" s="50" t="s">
        <v>261</v>
      </c>
    </row>
    <row r="7" spans="1:12" x14ac:dyDescent="0.25">
      <c r="A7" s="46">
        <v>43467</v>
      </c>
      <c r="B7">
        <v>0</v>
      </c>
      <c r="C7">
        <v>0</v>
      </c>
      <c r="D7">
        <v>40</v>
      </c>
      <c r="E7">
        <v>35</v>
      </c>
      <c r="I7" t="s">
        <v>260</v>
      </c>
      <c r="J7" t="s">
        <v>260</v>
      </c>
      <c r="L7" s="86" t="s">
        <v>262</v>
      </c>
    </row>
    <row r="8" spans="1:12" x14ac:dyDescent="0.25">
      <c r="A8" s="46">
        <v>43468</v>
      </c>
      <c r="B8">
        <v>0</v>
      </c>
      <c r="C8">
        <v>0</v>
      </c>
      <c r="D8">
        <v>44</v>
      </c>
      <c r="E8">
        <v>37</v>
      </c>
      <c r="I8" t="s">
        <v>260</v>
      </c>
      <c r="J8" t="s">
        <v>260</v>
      </c>
      <c r="L8" s="86" t="s">
        <v>263</v>
      </c>
    </row>
    <row r="9" spans="1:12" x14ac:dyDescent="0.25">
      <c r="A9" s="46">
        <v>43469</v>
      </c>
      <c r="B9">
        <v>0</v>
      </c>
      <c r="C9">
        <v>0</v>
      </c>
      <c r="D9">
        <v>47</v>
      </c>
      <c r="E9">
        <v>35</v>
      </c>
      <c r="I9" t="s">
        <v>260</v>
      </c>
      <c r="J9" t="s">
        <v>260</v>
      </c>
      <c r="L9" s="86" t="s">
        <v>264</v>
      </c>
    </row>
    <row r="10" spans="1:12" x14ac:dyDescent="0.25">
      <c r="A10" s="46">
        <v>43470</v>
      </c>
      <c r="B10">
        <v>0.5</v>
      </c>
      <c r="C10">
        <v>0</v>
      </c>
      <c r="D10">
        <v>47</v>
      </c>
      <c r="E10">
        <v>41</v>
      </c>
      <c r="F10">
        <v>1</v>
      </c>
      <c r="I10">
        <v>1</v>
      </c>
      <c r="J10" t="s">
        <v>260</v>
      </c>
      <c r="L10" s="86" t="s">
        <v>265</v>
      </c>
    </row>
    <row r="11" spans="1:12" x14ac:dyDescent="0.25">
      <c r="A11" s="46">
        <v>43471</v>
      </c>
      <c r="B11">
        <v>0</v>
      </c>
      <c r="C11">
        <v>0</v>
      </c>
      <c r="D11">
        <v>49</v>
      </c>
      <c r="E11">
        <v>31</v>
      </c>
      <c r="I11" t="s">
        <v>260</v>
      </c>
      <c r="J11" t="s">
        <v>260</v>
      </c>
    </row>
    <row r="12" spans="1:12" x14ac:dyDescent="0.25">
      <c r="A12" s="46">
        <v>43472</v>
      </c>
      <c r="B12">
        <v>0</v>
      </c>
      <c r="C12">
        <v>0</v>
      </c>
      <c r="D12">
        <v>34</v>
      </c>
      <c r="E12">
        <v>25</v>
      </c>
      <c r="I12" t="s">
        <v>260</v>
      </c>
      <c r="J12" t="s">
        <v>260</v>
      </c>
    </row>
    <row r="13" spans="1:12" x14ac:dyDescent="0.25">
      <c r="A13" s="46">
        <v>43473</v>
      </c>
      <c r="B13">
        <v>0.17</v>
      </c>
      <c r="C13">
        <v>0</v>
      </c>
      <c r="D13">
        <v>45</v>
      </c>
      <c r="E13">
        <v>34</v>
      </c>
      <c r="F13">
        <v>1</v>
      </c>
      <c r="I13">
        <v>1</v>
      </c>
      <c r="J13" t="s">
        <v>260</v>
      </c>
    </row>
    <row r="14" spans="1:12" x14ac:dyDescent="0.25">
      <c r="A14" s="46">
        <v>43474</v>
      </c>
      <c r="B14">
        <v>0.06</v>
      </c>
      <c r="C14">
        <v>0</v>
      </c>
      <c r="D14">
        <v>45</v>
      </c>
      <c r="E14">
        <v>34</v>
      </c>
      <c r="F14">
        <v>1</v>
      </c>
      <c r="I14">
        <v>1</v>
      </c>
      <c r="J14" t="s">
        <v>260</v>
      </c>
    </row>
    <row r="15" spans="1:12" x14ac:dyDescent="0.25">
      <c r="A15" s="46">
        <v>43475</v>
      </c>
      <c r="B15">
        <v>0</v>
      </c>
      <c r="C15">
        <v>0</v>
      </c>
      <c r="D15">
        <v>34</v>
      </c>
      <c r="E15">
        <v>28</v>
      </c>
      <c r="I15" t="s">
        <v>260</v>
      </c>
      <c r="J15" t="s">
        <v>260</v>
      </c>
    </row>
    <row r="16" spans="1:12" x14ac:dyDescent="0.25">
      <c r="A16" s="46">
        <v>43476</v>
      </c>
      <c r="B16">
        <v>0</v>
      </c>
      <c r="C16">
        <v>0</v>
      </c>
      <c r="D16">
        <v>30</v>
      </c>
      <c r="E16">
        <v>21</v>
      </c>
      <c r="I16" t="s">
        <v>260</v>
      </c>
      <c r="J16" t="s">
        <v>260</v>
      </c>
    </row>
    <row r="17" spans="1:10" x14ac:dyDescent="0.25">
      <c r="A17" s="46">
        <v>43477</v>
      </c>
      <c r="B17">
        <v>0</v>
      </c>
      <c r="C17">
        <v>0</v>
      </c>
      <c r="D17">
        <v>34</v>
      </c>
      <c r="E17">
        <v>20</v>
      </c>
      <c r="I17" t="s">
        <v>260</v>
      </c>
      <c r="J17" t="s">
        <v>260</v>
      </c>
    </row>
    <row r="18" spans="1:10" x14ac:dyDescent="0.25">
      <c r="A18" s="46">
        <v>43478</v>
      </c>
      <c r="B18">
        <v>0</v>
      </c>
      <c r="C18">
        <v>0</v>
      </c>
      <c r="D18">
        <v>33</v>
      </c>
      <c r="E18">
        <v>25</v>
      </c>
      <c r="I18" t="s">
        <v>260</v>
      </c>
      <c r="J18" t="s">
        <v>260</v>
      </c>
    </row>
    <row r="19" spans="1:10" x14ac:dyDescent="0.25">
      <c r="A19" s="46">
        <v>43479</v>
      </c>
      <c r="B19">
        <v>0</v>
      </c>
      <c r="C19">
        <v>0</v>
      </c>
      <c r="D19">
        <v>32</v>
      </c>
      <c r="E19">
        <v>22</v>
      </c>
      <c r="I19" t="s">
        <v>260</v>
      </c>
      <c r="J19" t="s">
        <v>260</v>
      </c>
    </row>
    <row r="20" spans="1:10" x14ac:dyDescent="0.25">
      <c r="A20" s="46">
        <v>43480</v>
      </c>
      <c r="B20">
        <v>0</v>
      </c>
      <c r="C20">
        <v>0</v>
      </c>
      <c r="D20">
        <v>36</v>
      </c>
      <c r="E20">
        <v>25</v>
      </c>
      <c r="I20" t="s">
        <v>260</v>
      </c>
      <c r="J20" t="s">
        <v>260</v>
      </c>
    </row>
    <row r="21" spans="1:10" x14ac:dyDescent="0.25">
      <c r="A21" s="46">
        <v>43481</v>
      </c>
      <c r="B21">
        <v>0</v>
      </c>
      <c r="C21">
        <v>0</v>
      </c>
      <c r="D21">
        <v>39</v>
      </c>
      <c r="E21">
        <v>30</v>
      </c>
      <c r="H21">
        <v>1</v>
      </c>
      <c r="I21" t="s">
        <v>260</v>
      </c>
      <c r="J21" t="s">
        <v>260</v>
      </c>
    </row>
    <row r="22" spans="1:10" x14ac:dyDescent="0.25">
      <c r="A22" s="46">
        <v>43482</v>
      </c>
      <c r="B22">
        <v>0</v>
      </c>
      <c r="C22">
        <v>0</v>
      </c>
      <c r="D22">
        <v>33</v>
      </c>
      <c r="E22">
        <v>24</v>
      </c>
      <c r="I22" t="s">
        <v>260</v>
      </c>
      <c r="J22" t="s">
        <v>260</v>
      </c>
    </row>
    <row r="23" spans="1:10" x14ac:dyDescent="0.25">
      <c r="A23" s="46">
        <v>43483</v>
      </c>
      <c r="B23">
        <v>0.05</v>
      </c>
      <c r="C23">
        <v>0.5</v>
      </c>
      <c r="D23">
        <v>39</v>
      </c>
      <c r="E23">
        <v>29</v>
      </c>
      <c r="F23">
        <v>1</v>
      </c>
      <c r="H23">
        <v>1</v>
      </c>
      <c r="I23">
        <v>1</v>
      </c>
      <c r="J23">
        <v>1</v>
      </c>
    </row>
    <row r="24" spans="1:10" x14ac:dyDescent="0.25">
      <c r="A24" s="46">
        <v>43484</v>
      </c>
      <c r="B24">
        <v>0.28999999999999998</v>
      </c>
      <c r="C24">
        <v>0.2</v>
      </c>
      <c r="D24">
        <v>37</v>
      </c>
      <c r="E24">
        <v>32</v>
      </c>
      <c r="F24">
        <v>1</v>
      </c>
      <c r="I24">
        <v>1</v>
      </c>
      <c r="J24">
        <v>1</v>
      </c>
    </row>
    <row r="25" spans="1:10" x14ac:dyDescent="0.25">
      <c r="A25" s="46">
        <v>43485</v>
      </c>
      <c r="B25">
        <v>0.88</v>
      </c>
      <c r="C25">
        <v>0</v>
      </c>
      <c r="D25">
        <v>42</v>
      </c>
      <c r="E25">
        <v>14</v>
      </c>
      <c r="F25">
        <v>1</v>
      </c>
      <c r="I25">
        <v>1</v>
      </c>
      <c r="J25" t="s">
        <v>260</v>
      </c>
    </row>
    <row r="26" spans="1:10" x14ac:dyDescent="0.25">
      <c r="A26" s="46">
        <v>43486</v>
      </c>
      <c r="B26">
        <v>0</v>
      </c>
      <c r="C26">
        <v>0</v>
      </c>
      <c r="D26">
        <v>14</v>
      </c>
      <c r="E26">
        <v>4</v>
      </c>
      <c r="I26" t="s">
        <v>260</v>
      </c>
      <c r="J26" t="s">
        <v>260</v>
      </c>
    </row>
    <row r="27" spans="1:10" x14ac:dyDescent="0.25">
      <c r="A27" s="46">
        <v>43487</v>
      </c>
      <c r="B27">
        <v>0</v>
      </c>
      <c r="C27">
        <v>0</v>
      </c>
      <c r="D27">
        <v>31</v>
      </c>
      <c r="E27">
        <v>13</v>
      </c>
      <c r="I27" t="s">
        <v>260</v>
      </c>
      <c r="J27" t="s">
        <v>260</v>
      </c>
    </row>
    <row r="28" spans="1:10" x14ac:dyDescent="0.25">
      <c r="A28" s="46">
        <v>43488</v>
      </c>
      <c r="B28">
        <v>0</v>
      </c>
      <c r="C28">
        <v>0</v>
      </c>
      <c r="D28">
        <v>52</v>
      </c>
      <c r="E28">
        <v>31</v>
      </c>
      <c r="I28" t="s">
        <v>260</v>
      </c>
      <c r="J28" t="s">
        <v>260</v>
      </c>
    </row>
    <row r="29" spans="1:10" x14ac:dyDescent="0.25">
      <c r="A29" s="46">
        <v>43489</v>
      </c>
      <c r="B29">
        <v>1.33</v>
      </c>
      <c r="C29">
        <v>0</v>
      </c>
      <c r="D29">
        <v>59</v>
      </c>
      <c r="E29">
        <v>35</v>
      </c>
      <c r="F29">
        <v>1</v>
      </c>
      <c r="I29">
        <v>1</v>
      </c>
      <c r="J29" t="s">
        <v>260</v>
      </c>
    </row>
    <row r="30" spans="1:10" x14ac:dyDescent="0.25">
      <c r="A30" s="46">
        <v>43490</v>
      </c>
      <c r="B30">
        <v>0</v>
      </c>
      <c r="C30">
        <v>0</v>
      </c>
      <c r="D30">
        <v>40</v>
      </c>
      <c r="E30">
        <v>28</v>
      </c>
      <c r="I30" t="s">
        <v>260</v>
      </c>
      <c r="J30" t="s">
        <v>260</v>
      </c>
    </row>
    <row r="31" spans="1:10" x14ac:dyDescent="0.25">
      <c r="A31" s="46">
        <v>43491</v>
      </c>
      <c r="B31">
        <v>0</v>
      </c>
      <c r="C31">
        <v>0</v>
      </c>
      <c r="D31">
        <v>35</v>
      </c>
      <c r="E31">
        <v>24</v>
      </c>
      <c r="I31" t="s">
        <v>260</v>
      </c>
      <c r="J31" t="s">
        <v>260</v>
      </c>
    </row>
    <row r="32" spans="1:10" x14ac:dyDescent="0.25">
      <c r="A32" s="46">
        <v>43492</v>
      </c>
      <c r="B32">
        <v>0</v>
      </c>
      <c r="C32">
        <v>0</v>
      </c>
      <c r="D32">
        <v>49</v>
      </c>
      <c r="E32">
        <v>32</v>
      </c>
      <c r="I32" t="s">
        <v>260</v>
      </c>
      <c r="J32" t="s">
        <v>260</v>
      </c>
    </row>
    <row r="33" spans="1:10" x14ac:dyDescent="0.25">
      <c r="A33" s="46">
        <v>43493</v>
      </c>
      <c r="B33">
        <v>0</v>
      </c>
      <c r="C33">
        <v>0</v>
      </c>
      <c r="D33">
        <v>38</v>
      </c>
      <c r="E33">
        <v>25</v>
      </c>
      <c r="I33" t="s">
        <v>260</v>
      </c>
      <c r="J33" t="s">
        <v>260</v>
      </c>
    </row>
    <row r="34" spans="1:10" x14ac:dyDescent="0.25">
      <c r="A34" s="46">
        <v>43494</v>
      </c>
      <c r="B34">
        <v>0.23</v>
      </c>
      <c r="C34">
        <v>0</v>
      </c>
      <c r="D34">
        <v>43</v>
      </c>
      <c r="E34">
        <v>25</v>
      </c>
      <c r="F34">
        <v>1</v>
      </c>
      <c r="I34">
        <v>1</v>
      </c>
      <c r="J34" t="s">
        <v>260</v>
      </c>
    </row>
    <row r="35" spans="1:10" x14ac:dyDescent="0.25">
      <c r="A35" s="46">
        <v>43495</v>
      </c>
      <c r="B35">
        <v>0.01</v>
      </c>
      <c r="C35">
        <v>0.4</v>
      </c>
      <c r="D35">
        <v>35</v>
      </c>
      <c r="E35">
        <v>6</v>
      </c>
      <c r="F35">
        <v>1</v>
      </c>
      <c r="I35">
        <v>1</v>
      </c>
      <c r="J35">
        <v>1</v>
      </c>
    </row>
    <row r="36" spans="1:10" x14ac:dyDescent="0.25">
      <c r="A36" s="46">
        <v>43496</v>
      </c>
      <c r="B36">
        <v>0</v>
      </c>
      <c r="C36">
        <v>0</v>
      </c>
      <c r="D36">
        <v>16</v>
      </c>
      <c r="E36">
        <v>2</v>
      </c>
      <c r="I36" t="s">
        <v>260</v>
      </c>
      <c r="J36" t="s">
        <v>260</v>
      </c>
    </row>
    <row r="37" spans="1:10" x14ac:dyDescent="0.25">
      <c r="A37" s="46">
        <v>43497</v>
      </c>
      <c r="B37">
        <v>0</v>
      </c>
      <c r="C37">
        <v>0</v>
      </c>
      <c r="D37">
        <v>21</v>
      </c>
      <c r="E37">
        <v>11</v>
      </c>
      <c r="I37" t="s">
        <v>260</v>
      </c>
      <c r="J37" t="s">
        <v>260</v>
      </c>
    </row>
    <row r="38" spans="1:10" x14ac:dyDescent="0.25">
      <c r="A38" s="46">
        <v>43498</v>
      </c>
      <c r="B38">
        <v>0</v>
      </c>
      <c r="C38">
        <v>0</v>
      </c>
      <c r="D38">
        <v>34</v>
      </c>
      <c r="E38">
        <v>16</v>
      </c>
      <c r="I38" t="s">
        <v>260</v>
      </c>
      <c r="J38" t="s">
        <v>260</v>
      </c>
    </row>
    <row r="39" spans="1:10" x14ac:dyDescent="0.25">
      <c r="A39" s="46">
        <v>43499</v>
      </c>
      <c r="B39">
        <v>0</v>
      </c>
      <c r="C39">
        <v>0</v>
      </c>
      <c r="D39">
        <v>53</v>
      </c>
      <c r="E39">
        <v>33</v>
      </c>
      <c r="H39">
        <v>1</v>
      </c>
      <c r="I39" t="s">
        <v>260</v>
      </c>
      <c r="J39" t="s">
        <v>260</v>
      </c>
    </row>
    <row r="40" spans="1:10" x14ac:dyDescent="0.25">
      <c r="A40" s="46">
        <v>43500</v>
      </c>
      <c r="B40">
        <v>0</v>
      </c>
      <c r="C40">
        <v>0</v>
      </c>
      <c r="D40">
        <v>61</v>
      </c>
      <c r="E40">
        <v>41</v>
      </c>
      <c r="I40" t="s">
        <v>260</v>
      </c>
      <c r="J40" t="s">
        <v>260</v>
      </c>
    </row>
    <row r="41" spans="1:10" x14ac:dyDescent="0.25">
      <c r="A41" s="46">
        <v>43501</v>
      </c>
      <c r="B41">
        <v>0</v>
      </c>
      <c r="C41">
        <v>0</v>
      </c>
      <c r="D41">
        <v>65</v>
      </c>
      <c r="E41">
        <v>44</v>
      </c>
      <c r="I41" t="s">
        <v>260</v>
      </c>
      <c r="J41" t="s">
        <v>260</v>
      </c>
    </row>
    <row r="42" spans="1:10" x14ac:dyDescent="0.25">
      <c r="A42" s="46">
        <v>43502</v>
      </c>
      <c r="B42">
        <v>0.45</v>
      </c>
      <c r="C42">
        <v>0</v>
      </c>
      <c r="D42">
        <v>46</v>
      </c>
      <c r="E42">
        <v>35</v>
      </c>
      <c r="F42">
        <v>1</v>
      </c>
      <c r="I42">
        <v>1</v>
      </c>
      <c r="J42" t="s">
        <v>260</v>
      </c>
    </row>
    <row r="43" spans="1:10" x14ac:dyDescent="0.25">
      <c r="A43" s="46">
        <v>43503</v>
      </c>
      <c r="B43">
        <v>7.0000000000000007E-2</v>
      </c>
      <c r="C43">
        <v>0</v>
      </c>
      <c r="D43">
        <v>44</v>
      </c>
      <c r="E43">
        <v>39</v>
      </c>
      <c r="F43">
        <v>1</v>
      </c>
      <c r="I43">
        <v>1</v>
      </c>
      <c r="J43" t="s">
        <v>260</v>
      </c>
    </row>
    <row r="44" spans="1:10" x14ac:dyDescent="0.25">
      <c r="A44" s="46">
        <v>43504</v>
      </c>
      <c r="B44">
        <v>0.37</v>
      </c>
      <c r="C44">
        <v>0</v>
      </c>
      <c r="D44">
        <v>55</v>
      </c>
      <c r="E44">
        <v>32</v>
      </c>
      <c r="F44">
        <v>1</v>
      </c>
      <c r="I44">
        <v>1</v>
      </c>
      <c r="J44" t="s">
        <v>260</v>
      </c>
    </row>
    <row r="45" spans="1:10" x14ac:dyDescent="0.25">
      <c r="A45" s="46">
        <v>43505</v>
      </c>
      <c r="B45">
        <v>0</v>
      </c>
      <c r="C45">
        <v>0</v>
      </c>
      <c r="D45">
        <v>32</v>
      </c>
      <c r="E45">
        <v>23</v>
      </c>
      <c r="I45" t="s">
        <v>260</v>
      </c>
      <c r="J45" t="s">
        <v>260</v>
      </c>
    </row>
    <row r="46" spans="1:10" x14ac:dyDescent="0.25">
      <c r="A46" s="46">
        <v>43506</v>
      </c>
      <c r="B46">
        <v>0</v>
      </c>
      <c r="C46">
        <v>0</v>
      </c>
      <c r="D46">
        <v>35</v>
      </c>
      <c r="E46">
        <v>23</v>
      </c>
      <c r="I46" t="s">
        <v>260</v>
      </c>
      <c r="J46" t="s">
        <v>260</v>
      </c>
    </row>
    <row r="47" spans="1:10" x14ac:dyDescent="0.25">
      <c r="A47" s="46">
        <v>43507</v>
      </c>
      <c r="B47">
        <v>0</v>
      </c>
      <c r="C47">
        <v>0</v>
      </c>
      <c r="D47">
        <v>38</v>
      </c>
      <c r="E47">
        <v>30</v>
      </c>
      <c r="I47" t="s">
        <v>260</v>
      </c>
      <c r="J47" t="s">
        <v>260</v>
      </c>
    </row>
    <row r="48" spans="1:10" x14ac:dyDescent="0.25">
      <c r="A48" s="46">
        <v>43508</v>
      </c>
      <c r="B48">
        <v>0.75</v>
      </c>
      <c r="C48">
        <v>1.2</v>
      </c>
      <c r="D48">
        <v>36</v>
      </c>
      <c r="E48">
        <v>26</v>
      </c>
      <c r="F48">
        <v>1</v>
      </c>
      <c r="I48">
        <v>1</v>
      </c>
      <c r="J48">
        <v>1</v>
      </c>
    </row>
    <row r="49" spans="1:10" x14ac:dyDescent="0.25">
      <c r="A49" s="46">
        <v>43509</v>
      </c>
      <c r="B49">
        <v>0.08</v>
      </c>
      <c r="C49">
        <v>0</v>
      </c>
      <c r="D49">
        <v>41</v>
      </c>
      <c r="E49">
        <v>33</v>
      </c>
      <c r="F49">
        <v>1</v>
      </c>
      <c r="I49">
        <v>1</v>
      </c>
      <c r="J49" t="s">
        <v>260</v>
      </c>
    </row>
    <row r="50" spans="1:10" x14ac:dyDescent="0.25">
      <c r="A50" s="46">
        <v>43510</v>
      </c>
      <c r="B50">
        <v>0</v>
      </c>
      <c r="C50">
        <v>0</v>
      </c>
      <c r="D50">
        <v>46</v>
      </c>
      <c r="E50">
        <v>33</v>
      </c>
      <c r="I50" t="s">
        <v>260</v>
      </c>
      <c r="J50" t="s">
        <v>260</v>
      </c>
    </row>
    <row r="51" spans="1:10" x14ac:dyDescent="0.25">
      <c r="A51" s="46">
        <v>43511</v>
      </c>
      <c r="B51">
        <v>0</v>
      </c>
      <c r="C51">
        <v>0</v>
      </c>
      <c r="D51">
        <v>59</v>
      </c>
      <c r="E51">
        <v>42</v>
      </c>
      <c r="I51" t="s">
        <v>260</v>
      </c>
      <c r="J51" t="s">
        <v>260</v>
      </c>
    </row>
    <row r="52" spans="1:10" x14ac:dyDescent="0.25">
      <c r="A52" s="46">
        <v>43512</v>
      </c>
      <c r="B52">
        <v>0</v>
      </c>
      <c r="C52">
        <v>0</v>
      </c>
      <c r="D52">
        <v>47</v>
      </c>
      <c r="E52">
        <v>32</v>
      </c>
      <c r="I52" t="s">
        <v>260</v>
      </c>
      <c r="J52" t="s">
        <v>260</v>
      </c>
    </row>
    <row r="53" spans="1:10" x14ac:dyDescent="0.25">
      <c r="A53" s="46">
        <v>43513</v>
      </c>
      <c r="B53">
        <v>0.04</v>
      </c>
      <c r="C53">
        <v>0</v>
      </c>
      <c r="D53">
        <v>38</v>
      </c>
      <c r="E53">
        <v>26</v>
      </c>
      <c r="F53">
        <v>1</v>
      </c>
      <c r="I53">
        <v>1</v>
      </c>
      <c r="J53" t="s">
        <v>260</v>
      </c>
    </row>
    <row r="54" spans="1:10" x14ac:dyDescent="0.25">
      <c r="A54" s="46">
        <v>43514</v>
      </c>
      <c r="B54">
        <v>0.09</v>
      </c>
      <c r="C54">
        <v>0</v>
      </c>
      <c r="D54">
        <v>42</v>
      </c>
      <c r="E54">
        <v>26</v>
      </c>
      <c r="F54">
        <v>1</v>
      </c>
      <c r="I54">
        <v>1</v>
      </c>
      <c r="J54" t="s">
        <v>260</v>
      </c>
    </row>
    <row r="55" spans="1:10" x14ac:dyDescent="0.25">
      <c r="A55" s="46">
        <v>43515</v>
      </c>
      <c r="B55">
        <v>0</v>
      </c>
      <c r="C55">
        <v>0</v>
      </c>
      <c r="D55">
        <v>36</v>
      </c>
      <c r="E55">
        <v>23</v>
      </c>
      <c r="I55" t="s">
        <v>260</v>
      </c>
      <c r="J55" t="s">
        <v>260</v>
      </c>
    </row>
    <row r="56" spans="1:10" x14ac:dyDescent="0.25">
      <c r="A56" s="46">
        <v>43516</v>
      </c>
      <c r="B56">
        <v>0.56999999999999995</v>
      </c>
      <c r="C56">
        <v>1.3</v>
      </c>
      <c r="D56">
        <v>33</v>
      </c>
      <c r="E56">
        <v>26</v>
      </c>
      <c r="F56">
        <v>1</v>
      </c>
      <c r="G56">
        <v>1</v>
      </c>
      <c r="I56">
        <v>1</v>
      </c>
      <c r="J56">
        <v>1</v>
      </c>
    </row>
    <row r="57" spans="1:10" x14ac:dyDescent="0.25">
      <c r="A57" s="46">
        <v>43517</v>
      </c>
      <c r="B57">
        <v>0.1</v>
      </c>
      <c r="C57">
        <v>0</v>
      </c>
      <c r="D57">
        <v>52</v>
      </c>
      <c r="E57">
        <v>33</v>
      </c>
      <c r="F57">
        <v>1</v>
      </c>
      <c r="I57">
        <v>1</v>
      </c>
      <c r="J57" t="s">
        <v>260</v>
      </c>
    </row>
    <row r="58" spans="1:10" x14ac:dyDescent="0.25">
      <c r="A58" s="46">
        <v>43518</v>
      </c>
      <c r="B58">
        <v>0</v>
      </c>
      <c r="C58">
        <v>0</v>
      </c>
      <c r="D58">
        <v>44</v>
      </c>
      <c r="E58">
        <v>36</v>
      </c>
      <c r="I58" t="s">
        <v>260</v>
      </c>
      <c r="J58" t="s">
        <v>260</v>
      </c>
    </row>
    <row r="59" spans="1:10" x14ac:dyDescent="0.25">
      <c r="A59" s="46">
        <v>43519</v>
      </c>
      <c r="B59">
        <v>0.01</v>
      </c>
      <c r="C59">
        <v>0</v>
      </c>
      <c r="D59">
        <v>42</v>
      </c>
      <c r="E59">
        <v>32</v>
      </c>
      <c r="F59">
        <v>1</v>
      </c>
      <c r="I59">
        <v>1</v>
      </c>
      <c r="J59" t="s">
        <v>260</v>
      </c>
    </row>
    <row r="60" spans="1:10" x14ac:dyDescent="0.25">
      <c r="A60" s="46">
        <v>43520</v>
      </c>
      <c r="B60">
        <v>0.57999999999999996</v>
      </c>
      <c r="C60">
        <v>0</v>
      </c>
      <c r="D60">
        <v>47</v>
      </c>
      <c r="E60">
        <v>36</v>
      </c>
      <c r="F60">
        <v>1</v>
      </c>
      <c r="I60">
        <v>1</v>
      </c>
      <c r="J60" t="s">
        <v>260</v>
      </c>
    </row>
    <row r="61" spans="1:10" x14ac:dyDescent="0.25">
      <c r="A61" s="46">
        <v>43521</v>
      </c>
      <c r="B61">
        <v>0</v>
      </c>
      <c r="C61">
        <v>0</v>
      </c>
      <c r="D61">
        <v>43</v>
      </c>
      <c r="E61">
        <v>28</v>
      </c>
      <c r="I61" t="s">
        <v>260</v>
      </c>
      <c r="J61" t="s">
        <v>260</v>
      </c>
    </row>
    <row r="62" spans="1:10" x14ac:dyDescent="0.25">
      <c r="A62" s="46">
        <v>43522</v>
      </c>
      <c r="B62">
        <v>0</v>
      </c>
      <c r="C62">
        <v>0</v>
      </c>
      <c r="D62">
        <v>36</v>
      </c>
      <c r="E62">
        <v>25</v>
      </c>
      <c r="I62" t="s">
        <v>260</v>
      </c>
      <c r="J62" t="s">
        <v>260</v>
      </c>
    </row>
    <row r="63" spans="1:10" x14ac:dyDescent="0.25">
      <c r="A63" s="46">
        <v>43523</v>
      </c>
      <c r="B63">
        <v>0</v>
      </c>
      <c r="C63">
        <v>0</v>
      </c>
      <c r="D63">
        <v>31</v>
      </c>
      <c r="E63">
        <v>23</v>
      </c>
      <c r="I63" t="s">
        <v>260</v>
      </c>
      <c r="J63" t="s">
        <v>260</v>
      </c>
    </row>
    <row r="64" spans="1:10" x14ac:dyDescent="0.25">
      <c r="A64" s="46">
        <v>43524</v>
      </c>
      <c r="B64">
        <v>0.03</v>
      </c>
      <c r="C64">
        <v>0.1</v>
      </c>
      <c r="D64">
        <v>37</v>
      </c>
      <c r="E64">
        <v>27</v>
      </c>
      <c r="F64">
        <v>1</v>
      </c>
      <c r="I64">
        <v>1</v>
      </c>
      <c r="J64">
        <v>1</v>
      </c>
    </row>
    <row r="65" spans="1:10" x14ac:dyDescent="0.25">
      <c r="A65" s="46">
        <v>43525</v>
      </c>
      <c r="B65">
        <v>0.11</v>
      </c>
      <c r="C65">
        <v>1.4</v>
      </c>
      <c r="D65">
        <v>35</v>
      </c>
      <c r="E65">
        <v>26</v>
      </c>
      <c r="F65">
        <v>1</v>
      </c>
      <c r="G65">
        <v>1</v>
      </c>
      <c r="H65">
        <v>1</v>
      </c>
      <c r="I65">
        <v>1</v>
      </c>
      <c r="J65">
        <v>1</v>
      </c>
    </row>
    <row r="66" spans="1:10" x14ac:dyDescent="0.25">
      <c r="A66" s="46">
        <v>43526</v>
      </c>
      <c r="B66">
        <v>0.53</v>
      </c>
      <c r="C66">
        <v>4</v>
      </c>
      <c r="D66">
        <v>41</v>
      </c>
      <c r="E66">
        <v>31</v>
      </c>
      <c r="F66">
        <v>1</v>
      </c>
      <c r="H66">
        <v>1</v>
      </c>
      <c r="I66">
        <v>1</v>
      </c>
      <c r="J66">
        <v>1</v>
      </c>
    </row>
    <row r="67" spans="1:10" x14ac:dyDescent="0.25">
      <c r="A67" s="46">
        <v>43527</v>
      </c>
      <c r="B67">
        <v>0.52</v>
      </c>
      <c r="C67">
        <v>3</v>
      </c>
      <c r="D67">
        <v>42</v>
      </c>
      <c r="E67">
        <v>33</v>
      </c>
      <c r="F67">
        <v>1</v>
      </c>
      <c r="G67">
        <v>1</v>
      </c>
      <c r="I67">
        <v>1</v>
      </c>
      <c r="J67">
        <v>1</v>
      </c>
    </row>
    <row r="68" spans="1:10" x14ac:dyDescent="0.25">
      <c r="A68" s="46">
        <v>43528</v>
      </c>
      <c r="B68">
        <v>0.28999999999999998</v>
      </c>
      <c r="C68">
        <v>2</v>
      </c>
      <c r="D68">
        <v>38</v>
      </c>
      <c r="E68">
        <v>28</v>
      </c>
      <c r="F68">
        <v>1</v>
      </c>
      <c r="G68">
        <v>1</v>
      </c>
      <c r="I68">
        <v>1</v>
      </c>
      <c r="J68">
        <v>1</v>
      </c>
    </row>
    <row r="69" spans="1:10" x14ac:dyDescent="0.25">
      <c r="A69" s="46">
        <v>43529</v>
      </c>
      <c r="B69">
        <v>0</v>
      </c>
      <c r="C69">
        <v>0</v>
      </c>
      <c r="D69">
        <v>32</v>
      </c>
      <c r="E69">
        <v>20</v>
      </c>
      <c r="I69" t="s">
        <v>260</v>
      </c>
      <c r="J69" t="s">
        <v>260</v>
      </c>
    </row>
    <row r="70" spans="1:10" x14ac:dyDescent="0.25">
      <c r="A70" s="46">
        <v>43530</v>
      </c>
      <c r="B70">
        <v>0</v>
      </c>
      <c r="C70">
        <v>0</v>
      </c>
      <c r="D70">
        <v>26</v>
      </c>
      <c r="E70">
        <v>19</v>
      </c>
      <c r="I70" t="s">
        <v>260</v>
      </c>
      <c r="J70" t="s">
        <v>260</v>
      </c>
    </row>
    <row r="71" spans="1:10" x14ac:dyDescent="0.25">
      <c r="A71" s="46">
        <v>43531</v>
      </c>
      <c r="B71">
        <v>0</v>
      </c>
      <c r="C71">
        <v>0</v>
      </c>
      <c r="D71">
        <v>32</v>
      </c>
      <c r="E71">
        <v>18</v>
      </c>
      <c r="I71" t="s">
        <v>260</v>
      </c>
      <c r="J71" t="s">
        <v>260</v>
      </c>
    </row>
    <row r="72" spans="1:10" x14ac:dyDescent="0.25">
      <c r="A72" s="46">
        <v>43532</v>
      </c>
      <c r="B72">
        <v>0</v>
      </c>
      <c r="C72">
        <v>0</v>
      </c>
      <c r="D72">
        <v>39</v>
      </c>
      <c r="E72">
        <v>24</v>
      </c>
      <c r="I72" t="s">
        <v>260</v>
      </c>
      <c r="J72" t="s">
        <v>260</v>
      </c>
    </row>
    <row r="73" spans="1:10" x14ac:dyDescent="0.25">
      <c r="A73" s="46">
        <v>43533</v>
      </c>
      <c r="B73">
        <v>0</v>
      </c>
      <c r="C73">
        <v>0</v>
      </c>
      <c r="D73">
        <v>49</v>
      </c>
      <c r="E73">
        <v>34</v>
      </c>
      <c r="I73" t="s">
        <v>260</v>
      </c>
      <c r="J73" t="s">
        <v>260</v>
      </c>
    </row>
    <row r="74" spans="1:10" x14ac:dyDescent="0.25">
      <c r="A74" s="46">
        <v>43534</v>
      </c>
      <c r="B74">
        <v>0.54</v>
      </c>
      <c r="C74">
        <v>0</v>
      </c>
      <c r="D74">
        <v>43</v>
      </c>
      <c r="E74">
        <v>35</v>
      </c>
      <c r="I74">
        <v>1</v>
      </c>
      <c r="J74" t="s">
        <v>260</v>
      </c>
    </row>
    <row r="75" spans="1:10" x14ac:dyDescent="0.25">
      <c r="A75" s="46">
        <v>43535</v>
      </c>
      <c r="B75">
        <v>0</v>
      </c>
      <c r="C75">
        <v>0</v>
      </c>
      <c r="D75">
        <v>53</v>
      </c>
      <c r="E75">
        <v>39</v>
      </c>
      <c r="I75" t="s">
        <v>260</v>
      </c>
      <c r="J75" t="s">
        <v>260</v>
      </c>
    </row>
    <row r="76" spans="1:10" x14ac:dyDescent="0.25">
      <c r="A76" s="46">
        <v>43536</v>
      </c>
      <c r="B76">
        <v>0</v>
      </c>
      <c r="C76">
        <v>0</v>
      </c>
      <c r="D76">
        <v>44</v>
      </c>
      <c r="E76">
        <v>34</v>
      </c>
      <c r="I76" t="s">
        <v>260</v>
      </c>
      <c r="J76" t="s">
        <v>260</v>
      </c>
    </row>
    <row r="77" spans="1:10" x14ac:dyDescent="0.25">
      <c r="A77" s="46">
        <v>43537</v>
      </c>
      <c r="B77">
        <v>0</v>
      </c>
      <c r="C77">
        <v>0</v>
      </c>
      <c r="D77">
        <v>49</v>
      </c>
      <c r="E77">
        <v>32</v>
      </c>
      <c r="H77">
        <v>1</v>
      </c>
      <c r="I77" t="s">
        <v>260</v>
      </c>
      <c r="J77" t="s">
        <v>260</v>
      </c>
    </row>
    <row r="78" spans="1:10" x14ac:dyDescent="0.25">
      <c r="A78" s="46">
        <v>43538</v>
      </c>
      <c r="B78">
        <v>0</v>
      </c>
      <c r="C78">
        <v>0</v>
      </c>
      <c r="D78">
        <v>57</v>
      </c>
      <c r="E78">
        <v>42</v>
      </c>
      <c r="I78" t="s">
        <v>260</v>
      </c>
      <c r="J78" t="s">
        <v>260</v>
      </c>
    </row>
    <row r="79" spans="1:10" x14ac:dyDescent="0.25">
      <c r="A79" s="46">
        <v>43539</v>
      </c>
      <c r="B79">
        <v>0.39</v>
      </c>
      <c r="C79">
        <v>0</v>
      </c>
      <c r="D79">
        <v>75</v>
      </c>
      <c r="E79">
        <v>49</v>
      </c>
      <c r="F79">
        <v>1</v>
      </c>
      <c r="I79">
        <v>1</v>
      </c>
      <c r="J79" t="s">
        <v>260</v>
      </c>
    </row>
    <row r="80" spans="1:10" x14ac:dyDescent="0.25">
      <c r="A80" s="46">
        <v>43540</v>
      </c>
      <c r="B80">
        <v>0</v>
      </c>
      <c r="C80">
        <v>0</v>
      </c>
      <c r="D80">
        <v>58</v>
      </c>
      <c r="E80">
        <v>37</v>
      </c>
      <c r="I80" t="s">
        <v>260</v>
      </c>
      <c r="J80" t="s">
        <v>260</v>
      </c>
    </row>
    <row r="81" spans="1:10" x14ac:dyDescent="0.25">
      <c r="A81" s="46">
        <v>43541</v>
      </c>
      <c r="B81">
        <v>0</v>
      </c>
      <c r="C81">
        <v>0</v>
      </c>
      <c r="D81">
        <v>45</v>
      </c>
      <c r="E81">
        <v>34</v>
      </c>
      <c r="I81" t="s">
        <v>260</v>
      </c>
      <c r="J81" t="s">
        <v>260</v>
      </c>
    </row>
    <row r="82" spans="1:10" x14ac:dyDescent="0.25">
      <c r="A82" s="46">
        <v>43542</v>
      </c>
      <c r="B82">
        <v>0</v>
      </c>
      <c r="C82">
        <v>0</v>
      </c>
      <c r="D82">
        <v>46</v>
      </c>
      <c r="E82">
        <v>32</v>
      </c>
      <c r="I82" t="s">
        <v>260</v>
      </c>
      <c r="J82" t="s">
        <v>260</v>
      </c>
    </row>
    <row r="83" spans="1:10" x14ac:dyDescent="0.25">
      <c r="A83" s="46">
        <v>43543</v>
      </c>
      <c r="B83">
        <v>0</v>
      </c>
      <c r="C83">
        <v>0</v>
      </c>
      <c r="D83">
        <v>51</v>
      </c>
      <c r="E83">
        <v>35</v>
      </c>
      <c r="I83" t="s">
        <v>260</v>
      </c>
      <c r="J83" t="s">
        <v>260</v>
      </c>
    </row>
    <row r="84" spans="1:10" x14ac:dyDescent="0.25">
      <c r="A84" s="46">
        <v>43544</v>
      </c>
      <c r="B84">
        <v>0</v>
      </c>
      <c r="C84">
        <v>0</v>
      </c>
      <c r="D84">
        <v>53</v>
      </c>
      <c r="E84">
        <v>37</v>
      </c>
      <c r="I84" t="s">
        <v>260</v>
      </c>
      <c r="J84" t="s">
        <v>260</v>
      </c>
    </row>
    <row r="85" spans="1:10" x14ac:dyDescent="0.25">
      <c r="A85" s="46">
        <v>43545</v>
      </c>
      <c r="B85">
        <v>0.75</v>
      </c>
      <c r="C85">
        <v>0</v>
      </c>
      <c r="D85">
        <v>46</v>
      </c>
      <c r="E85">
        <v>41</v>
      </c>
      <c r="F85">
        <v>1</v>
      </c>
      <c r="I85">
        <v>1</v>
      </c>
      <c r="J85" t="s">
        <v>260</v>
      </c>
    </row>
    <row r="86" spans="1:10" x14ac:dyDescent="0.25">
      <c r="A86" s="46">
        <v>43546</v>
      </c>
      <c r="B86">
        <v>0.68</v>
      </c>
      <c r="C86">
        <v>0</v>
      </c>
      <c r="D86">
        <v>49</v>
      </c>
      <c r="E86">
        <v>38</v>
      </c>
      <c r="F86">
        <v>1</v>
      </c>
      <c r="I86">
        <v>1</v>
      </c>
      <c r="J86" t="s">
        <v>260</v>
      </c>
    </row>
    <row r="87" spans="1:10" x14ac:dyDescent="0.25">
      <c r="A87" s="46">
        <v>43547</v>
      </c>
      <c r="B87">
        <v>0</v>
      </c>
      <c r="C87">
        <v>0</v>
      </c>
      <c r="D87">
        <v>48</v>
      </c>
      <c r="E87">
        <v>35</v>
      </c>
      <c r="I87" t="s">
        <v>260</v>
      </c>
      <c r="J87" t="s">
        <v>260</v>
      </c>
    </row>
    <row r="88" spans="1:10" x14ac:dyDescent="0.25">
      <c r="A88" s="46">
        <v>43548</v>
      </c>
      <c r="B88">
        <v>0</v>
      </c>
      <c r="C88">
        <v>0</v>
      </c>
      <c r="D88">
        <v>60</v>
      </c>
      <c r="E88">
        <v>38</v>
      </c>
      <c r="I88" t="s">
        <v>260</v>
      </c>
      <c r="J88" t="s">
        <v>260</v>
      </c>
    </row>
    <row r="89" spans="1:10" x14ac:dyDescent="0.25">
      <c r="A89" s="46">
        <v>43549</v>
      </c>
      <c r="B89">
        <v>0</v>
      </c>
      <c r="C89">
        <v>0</v>
      </c>
      <c r="D89">
        <v>56</v>
      </c>
      <c r="E89">
        <v>42</v>
      </c>
      <c r="I89" t="s">
        <v>260</v>
      </c>
      <c r="J89" t="s">
        <v>260</v>
      </c>
    </row>
    <row r="90" spans="1:10" x14ac:dyDescent="0.25">
      <c r="A90" s="46">
        <v>43550</v>
      </c>
      <c r="B90">
        <v>0</v>
      </c>
      <c r="C90">
        <v>0</v>
      </c>
      <c r="D90">
        <v>49</v>
      </c>
      <c r="E90">
        <v>33</v>
      </c>
      <c r="I90" t="s">
        <v>260</v>
      </c>
      <c r="J90" t="s">
        <v>260</v>
      </c>
    </row>
    <row r="91" spans="1:10" x14ac:dyDescent="0.25">
      <c r="A91" s="46">
        <v>43551</v>
      </c>
      <c r="B91">
        <v>0</v>
      </c>
      <c r="C91">
        <v>0</v>
      </c>
      <c r="D91">
        <v>47</v>
      </c>
      <c r="E91">
        <v>34</v>
      </c>
      <c r="I91" t="s">
        <v>260</v>
      </c>
      <c r="J91" t="s">
        <v>260</v>
      </c>
    </row>
    <row r="92" spans="1:10" x14ac:dyDescent="0.25">
      <c r="A92" s="46">
        <v>43552</v>
      </c>
      <c r="B92">
        <v>0</v>
      </c>
      <c r="C92">
        <v>0</v>
      </c>
      <c r="D92">
        <v>53</v>
      </c>
      <c r="E92">
        <v>37</v>
      </c>
      <c r="I92" t="s">
        <v>260</v>
      </c>
      <c r="J92" t="s">
        <v>260</v>
      </c>
    </row>
  </sheetData>
  <hyperlinks>
    <hyperlink ref="B2" r:id="rId1" xr:uid="{3D4CA9D6-9D1C-47A8-8C3C-BA96AB5DD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6DC3F-3525-44D6-8343-29708D073BDD}">
  <dimension ref="A1:E85"/>
  <sheetViews>
    <sheetView zoomScale="120" zoomScaleNormal="120" workbookViewId="0">
      <selection activeCell="B5" sqref="B5"/>
    </sheetView>
  </sheetViews>
  <sheetFormatPr defaultRowHeight="15" outlineLevelRow="2" x14ac:dyDescent="0.25"/>
  <cols>
    <col min="1" max="1" width="11.140625" customWidth="1"/>
    <col min="2" max="2" width="13.5703125" customWidth="1"/>
    <col min="3" max="4" width="9.140625" customWidth="1"/>
  </cols>
  <sheetData>
    <row r="1" spans="1:5" ht="23.25" x14ac:dyDescent="0.35">
      <c r="A1" s="13" t="s">
        <v>178</v>
      </c>
      <c r="B1" s="16"/>
    </row>
    <row r="2" spans="1:5" x14ac:dyDescent="0.25">
      <c r="A2" s="15" t="s">
        <v>132</v>
      </c>
      <c r="B2" s="16"/>
    </row>
    <row r="3" spans="1:5" x14ac:dyDescent="0.25">
      <c r="B3" s="16"/>
    </row>
    <row r="4" spans="1:5" x14ac:dyDescent="0.25">
      <c r="A4" s="24" t="s">
        <v>179</v>
      </c>
      <c r="B4" s="24" t="s">
        <v>180</v>
      </c>
      <c r="C4" s="24" t="s">
        <v>181</v>
      </c>
      <c r="D4" s="24" t="s">
        <v>7</v>
      </c>
      <c r="E4" s="24" t="s">
        <v>8</v>
      </c>
    </row>
    <row r="5" spans="1:5" hidden="1" outlineLevel="2" x14ac:dyDescent="0.25">
      <c r="A5" s="46">
        <v>43106</v>
      </c>
      <c r="B5" t="s">
        <v>185</v>
      </c>
      <c r="C5" t="s">
        <v>183</v>
      </c>
      <c r="D5" t="s">
        <v>186</v>
      </c>
      <c r="E5">
        <v>1037</v>
      </c>
    </row>
    <row r="6" spans="1:5" hidden="1" outlineLevel="2" x14ac:dyDescent="0.25">
      <c r="A6" s="46">
        <v>43122</v>
      </c>
      <c r="B6" t="s">
        <v>185</v>
      </c>
      <c r="C6" t="s">
        <v>198</v>
      </c>
      <c r="D6" t="s">
        <v>186</v>
      </c>
      <c r="E6">
        <v>1049</v>
      </c>
    </row>
    <row r="7" spans="1:5" hidden="1" outlineLevel="2" x14ac:dyDescent="0.25">
      <c r="A7" s="46">
        <v>43127</v>
      </c>
      <c r="B7" t="s">
        <v>185</v>
      </c>
      <c r="C7" t="s">
        <v>200</v>
      </c>
      <c r="D7" t="s">
        <v>184</v>
      </c>
      <c r="E7">
        <v>1403</v>
      </c>
    </row>
    <row r="8" spans="1:5" hidden="1" outlineLevel="2" x14ac:dyDescent="0.25">
      <c r="A8" s="46">
        <v>43148</v>
      </c>
      <c r="B8" t="s">
        <v>185</v>
      </c>
      <c r="C8" t="s">
        <v>200</v>
      </c>
      <c r="D8" t="s">
        <v>199</v>
      </c>
      <c r="E8">
        <v>882</v>
      </c>
    </row>
    <row r="9" spans="1:5" hidden="1" outlineLevel="2" x14ac:dyDescent="0.25">
      <c r="A9" s="46">
        <v>43156</v>
      </c>
      <c r="B9" t="s">
        <v>185</v>
      </c>
      <c r="C9" t="s">
        <v>188</v>
      </c>
      <c r="D9" t="s">
        <v>202</v>
      </c>
      <c r="E9">
        <v>286</v>
      </c>
    </row>
    <row r="10" spans="1:5" hidden="1" outlineLevel="2" x14ac:dyDescent="0.25">
      <c r="A10" s="46">
        <v>43163</v>
      </c>
      <c r="B10" t="s">
        <v>185</v>
      </c>
      <c r="C10" t="s">
        <v>198</v>
      </c>
      <c r="D10" t="s">
        <v>184</v>
      </c>
      <c r="E10">
        <v>821</v>
      </c>
    </row>
    <row r="11" spans="1:5" hidden="1" outlineLevel="2" x14ac:dyDescent="0.25">
      <c r="A11" s="46">
        <v>43164</v>
      </c>
      <c r="B11" t="s">
        <v>185</v>
      </c>
      <c r="C11" t="s">
        <v>194</v>
      </c>
      <c r="D11" t="s">
        <v>192</v>
      </c>
      <c r="E11">
        <v>1399</v>
      </c>
    </row>
    <row r="12" spans="1:5" hidden="1" outlineLevel="2" x14ac:dyDescent="0.25">
      <c r="A12" s="46">
        <v>43166</v>
      </c>
      <c r="B12" t="s">
        <v>185</v>
      </c>
      <c r="C12" t="s">
        <v>204</v>
      </c>
      <c r="D12" t="s">
        <v>192</v>
      </c>
      <c r="E12">
        <v>996</v>
      </c>
    </row>
    <row r="13" spans="1:5" hidden="1" outlineLevel="2" x14ac:dyDescent="0.25">
      <c r="A13" s="46">
        <v>43169</v>
      </c>
      <c r="B13" t="s">
        <v>185</v>
      </c>
      <c r="C13" t="s">
        <v>203</v>
      </c>
      <c r="D13" t="s">
        <v>186</v>
      </c>
      <c r="E13">
        <v>407</v>
      </c>
    </row>
    <row r="14" spans="1:5" hidden="1" outlineLevel="2" x14ac:dyDescent="0.25">
      <c r="A14" s="46">
        <v>43187</v>
      </c>
      <c r="B14" t="s">
        <v>185</v>
      </c>
      <c r="C14" t="s">
        <v>205</v>
      </c>
      <c r="D14" t="s">
        <v>192</v>
      </c>
      <c r="E14">
        <v>1339</v>
      </c>
    </row>
    <row r="15" spans="1:5" hidden="1" outlineLevel="2" x14ac:dyDescent="0.25">
      <c r="A15" s="46">
        <v>43194</v>
      </c>
      <c r="B15" t="s">
        <v>185</v>
      </c>
      <c r="C15" t="s">
        <v>197</v>
      </c>
      <c r="D15" t="s">
        <v>184</v>
      </c>
      <c r="E15">
        <v>207</v>
      </c>
    </row>
    <row r="16" spans="1:5" hidden="1" outlineLevel="2" x14ac:dyDescent="0.25">
      <c r="A16" s="46">
        <v>43205</v>
      </c>
      <c r="B16" t="s">
        <v>185</v>
      </c>
      <c r="C16" t="s">
        <v>203</v>
      </c>
      <c r="D16" t="s">
        <v>192</v>
      </c>
      <c r="E16">
        <v>625</v>
      </c>
    </row>
    <row r="17" spans="1:5" hidden="1" outlineLevel="2" x14ac:dyDescent="0.25">
      <c r="A17" s="46">
        <v>43213</v>
      </c>
      <c r="B17" t="s">
        <v>185</v>
      </c>
      <c r="C17" t="s">
        <v>198</v>
      </c>
      <c r="D17" t="s">
        <v>189</v>
      </c>
      <c r="E17">
        <v>433</v>
      </c>
    </row>
    <row r="18" spans="1:5" hidden="1" outlineLevel="2" x14ac:dyDescent="0.25">
      <c r="A18" s="46">
        <v>43213</v>
      </c>
      <c r="B18" t="s">
        <v>185</v>
      </c>
      <c r="C18" t="s">
        <v>203</v>
      </c>
      <c r="D18" t="s">
        <v>199</v>
      </c>
      <c r="E18">
        <v>795</v>
      </c>
    </row>
    <row r="19" spans="1:5" hidden="1" outlineLevel="2" x14ac:dyDescent="0.25">
      <c r="A19" s="46">
        <v>43218</v>
      </c>
      <c r="B19" t="s">
        <v>185</v>
      </c>
      <c r="C19" t="s">
        <v>191</v>
      </c>
      <c r="D19" t="s">
        <v>189</v>
      </c>
      <c r="E19">
        <v>627</v>
      </c>
    </row>
    <row r="20" spans="1:5" hidden="1" outlineLevel="2" x14ac:dyDescent="0.25">
      <c r="A20" s="46">
        <v>43219</v>
      </c>
      <c r="B20" t="s">
        <v>185</v>
      </c>
      <c r="C20" t="s">
        <v>200</v>
      </c>
      <c r="D20" t="s">
        <v>184</v>
      </c>
      <c r="E20">
        <v>1462</v>
      </c>
    </row>
    <row r="21" spans="1:5" hidden="1" outlineLevel="2" x14ac:dyDescent="0.25">
      <c r="A21" s="46">
        <v>43225</v>
      </c>
      <c r="B21" t="s">
        <v>185</v>
      </c>
      <c r="C21" t="s">
        <v>191</v>
      </c>
      <c r="D21" t="s">
        <v>192</v>
      </c>
      <c r="E21">
        <v>790</v>
      </c>
    </row>
    <row r="22" spans="1:5" hidden="1" outlineLevel="2" x14ac:dyDescent="0.25">
      <c r="A22" s="46">
        <v>43232</v>
      </c>
      <c r="B22" t="s">
        <v>185</v>
      </c>
      <c r="C22" t="s">
        <v>201</v>
      </c>
      <c r="D22" t="s">
        <v>199</v>
      </c>
      <c r="E22">
        <v>1163</v>
      </c>
    </row>
    <row r="23" spans="1:5" hidden="1" outlineLevel="2" x14ac:dyDescent="0.25">
      <c r="A23" s="46">
        <v>43259</v>
      </c>
      <c r="B23" t="s">
        <v>185</v>
      </c>
      <c r="C23" t="s">
        <v>205</v>
      </c>
      <c r="D23" t="s">
        <v>192</v>
      </c>
      <c r="E23">
        <v>501</v>
      </c>
    </row>
    <row r="24" spans="1:5" hidden="1" outlineLevel="2" x14ac:dyDescent="0.25">
      <c r="A24" s="46">
        <v>43261</v>
      </c>
      <c r="B24" t="s">
        <v>185</v>
      </c>
      <c r="C24" t="s">
        <v>183</v>
      </c>
      <c r="D24" t="s">
        <v>186</v>
      </c>
      <c r="E24">
        <v>1412</v>
      </c>
    </row>
    <row r="25" spans="1:5" hidden="1" outlineLevel="2" x14ac:dyDescent="0.25">
      <c r="A25" s="46">
        <v>43264</v>
      </c>
      <c r="B25" t="s">
        <v>185</v>
      </c>
      <c r="C25" t="s">
        <v>191</v>
      </c>
      <c r="D25" t="s">
        <v>192</v>
      </c>
      <c r="E25">
        <v>1063</v>
      </c>
    </row>
    <row r="26" spans="1:5" outlineLevel="1" collapsed="1" x14ac:dyDescent="0.25">
      <c r="A26" s="46"/>
      <c r="B26" s="14" t="s">
        <v>206</v>
      </c>
      <c r="E26">
        <f>SUBTOTAL(9,E5:E25)</f>
        <v>18697</v>
      </c>
    </row>
    <row r="27" spans="1:5" hidden="1" outlineLevel="2" x14ac:dyDescent="0.25">
      <c r="A27" s="46">
        <v>43119</v>
      </c>
      <c r="B27" t="s">
        <v>193</v>
      </c>
      <c r="C27" t="s">
        <v>194</v>
      </c>
      <c r="D27" t="s">
        <v>184</v>
      </c>
      <c r="E27">
        <v>605</v>
      </c>
    </row>
    <row r="28" spans="1:5" hidden="1" outlineLevel="2" x14ac:dyDescent="0.25">
      <c r="A28" s="46">
        <v>43119</v>
      </c>
      <c r="B28" t="s">
        <v>193</v>
      </c>
      <c r="C28" t="s">
        <v>195</v>
      </c>
      <c r="D28" t="s">
        <v>189</v>
      </c>
      <c r="E28">
        <v>549</v>
      </c>
    </row>
    <row r="29" spans="1:5" hidden="1" outlineLevel="2" x14ac:dyDescent="0.25">
      <c r="A29" s="46">
        <v>43153</v>
      </c>
      <c r="B29" t="s">
        <v>193</v>
      </c>
      <c r="C29" t="s">
        <v>194</v>
      </c>
      <c r="D29" t="s">
        <v>199</v>
      </c>
      <c r="E29">
        <v>558</v>
      </c>
    </row>
    <row r="30" spans="1:5" hidden="1" outlineLevel="2" x14ac:dyDescent="0.25">
      <c r="A30" s="46">
        <v>43154</v>
      </c>
      <c r="B30" t="s">
        <v>193</v>
      </c>
      <c r="C30" t="s">
        <v>198</v>
      </c>
      <c r="D30" t="s">
        <v>186</v>
      </c>
      <c r="E30">
        <v>394</v>
      </c>
    </row>
    <row r="31" spans="1:5" hidden="1" outlineLevel="2" x14ac:dyDescent="0.25">
      <c r="A31" s="46">
        <v>43179</v>
      </c>
      <c r="B31" t="s">
        <v>193</v>
      </c>
      <c r="C31" t="s">
        <v>194</v>
      </c>
      <c r="D31" t="s">
        <v>199</v>
      </c>
      <c r="E31">
        <v>236</v>
      </c>
    </row>
    <row r="32" spans="1:5" hidden="1" outlineLevel="2" x14ac:dyDescent="0.25">
      <c r="A32" s="46">
        <v>43214</v>
      </c>
      <c r="B32" t="s">
        <v>193</v>
      </c>
      <c r="C32" t="s">
        <v>183</v>
      </c>
      <c r="D32" t="s">
        <v>189</v>
      </c>
      <c r="E32">
        <v>611</v>
      </c>
    </row>
    <row r="33" spans="1:5" hidden="1" outlineLevel="2" x14ac:dyDescent="0.25">
      <c r="A33" s="46">
        <v>43219</v>
      </c>
      <c r="B33" t="s">
        <v>193</v>
      </c>
      <c r="C33" t="s">
        <v>198</v>
      </c>
      <c r="D33" t="s">
        <v>184</v>
      </c>
      <c r="E33">
        <v>395</v>
      </c>
    </row>
    <row r="34" spans="1:5" hidden="1" outlineLevel="2" x14ac:dyDescent="0.25">
      <c r="A34" s="46">
        <v>43219</v>
      </c>
      <c r="B34" t="s">
        <v>193</v>
      </c>
      <c r="C34" t="s">
        <v>195</v>
      </c>
      <c r="D34" t="s">
        <v>186</v>
      </c>
      <c r="E34">
        <v>682</v>
      </c>
    </row>
    <row r="35" spans="1:5" hidden="1" outlineLevel="2" x14ac:dyDescent="0.25">
      <c r="A35" s="46">
        <v>43225</v>
      </c>
      <c r="B35" t="s">
        <v>193</v>
      </c>
      <c r="C35" t="s">
        <v>195</v>
      </c>
      <c r="D35" t="s">
        <v>192</v>
      </c>
      <c r="E35">
        <v>707</v>
      </c>
    </row>
    <row r="36" spans="1:5" hidden="1" outlineLevel="2" x14ac:dyDescent="0.25">
      <c r="A36" s="46">
        <v>43227</v>
      </c>
      <c r="B36" t="s">
        <v>193</v>
      </c>
      <c r="C36" t="s">
        <v>188</v>
      </c>
      <c r="D36" t="s">
        <v>192</v>
      </c>
      <c r="E36">
        <v>803</v>
      </c>
    </row>
    <row r="37" spans="1:5" hidden="1" outlineLevel="2" x14ac:dyDescent="0.25">
      <c r="A37" s="46">
        <v>43246</v>
      </c>
      <c r="B37" t="s">
        <v>193</v>
      </c>
      <c r="C37" t="s">
        <v>191</v>
      </c>
      <c r="D37" t="s">
        <v>186</v>
      </c>
      <c r="E37">
        <v>217</v>
      </c>
    </row>
    <row r="38" spans="1:5" hidden="1" outlineLevel="2" x14ac:dyDescent="0.25">
      <c r="A38" s="46">
        <v>43250</v>
      </c>
      <c r="B38" t="s">
        <v>193</v>
      </c>
      <c r="C38" t="s">
        <v>198</v>
      </c>
      <c r="D38" t="s">
        <v>184</v>
      </c>
      <c r="E38">
        <v>931</v>
      </c>
    </row>
    <row r="39" spans="1:5" hidden="1" outlineLevel="2" x14ac:dyDescent="0.25">
      <c r="A39" s="46">
        <v>43250</v>
      </c>
      <c r="B39" t="s">
        <v>193</v>
      </c>
      <c r="C39" t="s">
        <v>195</v>
      </c>
      <c r="D39" t="s">
        <v>202</v>
      </c>
      <c r="E39">
        <v>450</v>
      </c>
    </row>
    <row r="40" spans="1:5" hidden="1" outlineLevel="2" x14ac:dyDescent="0.25">
      <c r="A40" s="46">
        <v>43273</v>
      </c>
      <c r="B40" t="s">
        <v>193</v>
      </c>
      <c r="C40" t="s">
        <v>191</v>
      </c>
      <c r="D40" t="s">
        <v>184</v>
      </c>
      <c r="E40">
        <v>874</v>
      </c>
    </row>
    <row r="41" spans="1:5" outlineLevel="1" collapsed="1" x14ac:dyDescent="0.25">
      <c r="A41" s="46"/>
      <c r="B41" s="14" t="s">
        <v>207</v>
      </c>
      <c r="E41">
        <f>SUBTOTAL(9,E27:E40)</f>
        <v>8012</v>
      </c>
    </row>
    <row r="42" spans="1:5" hidden="1" outlineLevel="2" x14ac:dyDescent="0.25">
      <c r="A42" s="46">
        <v>43103</v>
      </c>
      <c r="B42" t="s">
        <v>182</v>
      </c>
      <c r="C42" t="s">
        <v>183</v>
      </c>
      <c r="D42" t="s">
        <v>184</v>
      </c>
      <c r="E42">
        <v>779</v>
      </c>
    </row>
    <row r="43" spans="1:5" hidden="1" outlineLevel="2" x14ac:dyDescent="0.25">
      <c r="A43" s="46">
        <v>43108</v>
      </c>
      <c r="B43" t="s">
        <v>182</v>
      </c>
      <c r="C43" t="s">
        <v>190</v>
      </c>
      <c r="D43" t="s">
        <v>189</v>
      </c>
      <c r="E43">
        <v>503</v>
      </c>
    </row>
    <row r="44" spans="1:5" hidden="1" outlineLevel="2" x14ac:dyDescent="0.25">
      <c r="A44" s="46">
        <v>43109</v>
      </c>
      <c r="B44" t="s">
        <v>182</v>
      </c>
      <c r="C44" t="s">
        <v>191</v>
      </c>
      <c r="D44" t="s">
        <v>192</v>
      </c>
      <c r="E44">
        <v>1042</v>
      </c>
    </row>
    <row r="45" spans="1:5" hidden="1" outlineLevel="2" x14ac:dyDescent="0.25">
      <c r="A45" s="46">
        <v>43130</v>
      </c>
      <c r="B45" t="s">
        <v>182</v>
      </c>
      <c r="C45" t="s">
        <v>190</v>
      </c>
      <c r="D45" t="s">
        <v>202</v>
      </c>
      <c r="E45">
        <v>1368</v>
      </c>
    </row>
    <row r="46" spans="1:5" hidden="1" outlineLevel="2" x14ac:dyDescent="0.25">
      <c r="A46" s="46">
        <v>43138</v>
      </c>
      <c r="B46" t="s">
        <v>182</v>
      </c>
      <c r="C46" t="s">
        <v>200</v>
      </c>
      <c r="D46" t="s">
        <v>184</v>
      </c>
      <c r="E46">
        <v>686</v>
      </c>
    </row>
    <row r="47" spans="1:5" hidden="1" outlineLevel="2" x14ac:dyDescent="0.25">
      <c r="A47" s="46">
        <v>43139</v>
      </c>
      <c r="B47" t="s">
        <v>182</v>
      </c>
      <c r="C47" t="s">
        <v>201</v>
      </c>
      <c r="D47" t="s">
        <v>192</v>
      </c>
      <c r="E47">
        <v>811</v>
      </c>
    </row>
    <row r="48" spans="1:5" hidden="1" outlineLevel="2" x14ac:dyDescent="0.25">
      <c r="A48" s="46">
        <v>43140</v>
      </c>
      <c r="B48" t="s">
        <v>182</v>
      </c>
      <c r="C48" t="s">
        <v>183</v>
      </c>
      <c r="D48" t="s">
        <v>189</v>
      </c>
      <c r="E48">
        <v>624</v>
      </c>
    </row>
    <row r="49" spans="1:5" hidden="1" outlineLevel="2" x14ac:dyDescent="0.25">
      <c r="A49" s="46">
        <v>43141</v>
      </c>
      <c r="B49" t="s">
        <v>182</v>
      </c>
      <c r="C49" t="s">
        <v>188</v>
      </c>
      <c r="D49" t="s">
        <v>186</v>
      </c>
      <c r="E49">
        <v>1123</v>
      </c>
    </row>
    <row r="50" spans="1:5" hidden="1" outlineLevel="2" x14ac:dyDescent="0.25">
      <c r="A50" s="46">
        <v>43143</v>
      </c>
      <c r="B50" t="s">
        <v>182</v>
      </c>
      <c r="C50" t="s">
        <v>203</v>
      </c>
      <c r="D50" t="s">
        <v>192</v>
      </c>
      <c r="E50">
        <v>1482</v>
      </c>
    </row>
    <row r="51" spans="1:5" hidden="1" outlineLevel="2" x14ac:dyDescent="0.25">
      <c r="A51" s="46">
        <v>43161</v>
      </c>
      <c r="B51" t="s">
        <v>182</v>
      </c>
      <c r="C51" t="s">
        <v>183</v>
      </c>
      <c r="D51" t="s">
        <v>192</v>
      </c>
      <c r="E51">
        <v>989</v>
      </c>
    </row>
    <row r="52" spans="1:5" hidden="1" outlineLevel="2" x14ac:dyDescent="0.25">
      <c r="A52" s="46">
        <v>43171</v>
      </c>
      <c r="B52" t="s">
        <v>182</v>
      </c>
      <c r="C52" t="s">
        <v>194</v>
      </c>
      <c r="D52" t="s">
        <v>184</v>
      </c>
      <c r="E52">
        <v>1265</v>
      </c>
    </row>
    <row r="53" spans="1:5" hidden="1" outlineLevel="2" x14ac:dyDescent="0.25">
      <c r="A53" s="46">
        <v>43210</v>
      </c>
      <c r="B53" t="s">
        <v>182</v>
      </c>
      <c r="C53" t="s">
        <v>191</v>
      </c>
      <c r="D53" t="s">
        <v>192</v>
      </c>
      <c r="E53">
        <v>267</v>
      </c>
    </row>
    <row r="54" spans="1:5" hidden="1" outlineLevel="2" x14ac:dyDescent="0.25">
      <c r="A54" s="46">
        <v>43212</v>
      </c>
      <c r="B54" t="s">
        <v>182</v>
      </c>
      <c r="C54" t="s">
        <v>203</v>
      </c>
      <c r="D54" t="s">
        <v>199</v>
      </c>
      <c r="E54">
        <v>1100</v>
      </c>
    </row>
    <row r="55" spans="1:5" hidden="1" outlineLevel="2" x14ac:dyDescent="0.25">
      <c r="A55" s="46">
        <v>43219</v>
      </c>
      <c r="B55" t="s">
        <v>182</v>
      </c>
      <c r="C55" t="s">
        <v>191</v>
      </c>
      <c r="D55" t="s">
        <v>189</v>
      </c>
      <c r="E55">
        <v>1072</v>
      </c>
    </row>
    <row r="56" spans="1:5" hidden="1" outlineLevel="2" x14ac:dyDescent="0.25">
      <c r="A56" s="46">
        <v>43244</v>
      </c>
      <c r="B56" t="s">
        <v>182</v>
      </c>
      <c r="C56" t="s">
        <v>190</v>
      </c>
      <c r="D56" t="s">
        <v>199</v>
      </c>
      <c r="E56">
        <v>1070</v>
      </c>
    </row>
    <row r="57" spans="1:5" hidden="1" outlineLevel="2" x14ac:dyDescent="0.25">
      <c r="A57" s="46">
        <v>43254</v>
      </c>
      <c r="B57" t="s">
        <v>182</v>
      </c>
      <c r="C57" t="s">
        <v>201</v>
      </c>
      <c r="D57" t="s">
        <v>192</v>
      </c>
      <c r="E57">
        <v>723</v>
      </c>
    </row>
    <row r="58" spans="1:5" hidden="1" outlineLevel="2" x14ac:dyDescent="0.25">
      <c r="A58" s="46">
        <v>43256</v>
      </c>
      <c r="B58" t="s">
        <v>182</v>
      </c>
      <c r="C58" t="s">
        <v>197</v>
      </c>
      <c r="D58" t="s">
        <v>184</v>
      </c>
      <c r="E58">
        <v>1070</v>
      </c>
    </row>
    <row r="59" spans="1:5" hidden="1" outlineLevel="2" x14ac:dyDescent="0.25">
      <c r="A59" s="46">
        <v>43263</v>
      </c>
      <c r="B59" t="s">
        <v>182</v>
      </c>
      <c r="C59" t="s">
        <v>190</v>
      </c>
      <c r="D59" t="s">
        <v>186</v>
      </c>
      <c r="E59">
        <v>551</v>
      </c>
    </row>
    <row r="60" spans="1:5" outlineLevel="1" collapsed="1" x14ac:dyDescent="0.25">
      <c r="A60" s="46"/>
      <c r="B60" s="14" t="s">
        <v>208</v>
      </c>
      <c r="E60">
        <f>SUBTOTAL(9,E42:E59)</f>
        <v>16525</v>
      </c>
    </row>
    <row r="61" spans="1:5" hidden="1" outlineLevel="2" x14ac:dyDescent="0.25">
      <c r="A61" s="46">
        <v>43120</v>
      </c>
      <c r="B61" t="s">
        <v>196</v>
      </c>
      <c r="C61" t="s">
        <v>197</v>
      </c>
      <c r="D61" t="s">
        <v>189</v>
      </c>
      <c r="E61">
        <v>840</v>
      </c>
    </row>
    <row r="62" spans="1:5" hidden="1" outlineLevel="2" x14ac:dyDescent="0.25">
      <c r="A62" s="46">
        <v>43128</v>
      </c>
      <c r="B62" t="s">
        <v>196</v>
      </c>
      <c r="C62" t="s">
        <v>201</v>
      </c>
      <c r="D62" t="s">
        <v>202</v>
      </c>
      <c r="E62">
        <v>1088</v>
      </c>
    </row>
    <row r="63" spans="1:5" hidden="1" outlineLevel="2" x14ac:dyDescent="0.25">
      <c r="A63" s="46">
        <v>43130</v>
      </c>
      <c r="B63" t="s">
        <v>196</v>
      </c>
      <c r="C63" t="s">
        <v>190</v>
      </c>
      <c r="D63" t="s">
        <v>184</v>
      </c>
      <c r="E63">
        <v>1317</v>
      </c>
    </row>
    <row r="64" spans="1:5" hidden="1" outlineLevel="2" x14ac:dyDescent="0.25">
      <c r="A64" s="46">
        <v>43156</v>
      </c>
      <c r="B64" t="s">
        <v>196</v>
      </c>
      <c r="C64" t="s">
        <v>194</v>
      </c>
      <c r="D64" t="s">
        <v>186</v>
      </c>
      <c r="E64">
        <v>384</v>
      </c>
    </row>
    <row r="65" spans="1:5" hidden="1" outlineLevel="2" x14ac:dyDescent="0.25">
      <c r="A65" s="46">
        <v>43161</v>
      </c>
      <c r="B65" t="s">
        <v>196</v>
      </c>
      <c r="C65" t="s">
        <v>191</v>
      </c>
      <c r="D65" t="s">
        <v>186</v>
      </c>
      <c r="E65">
        <v>416</v>
      </c>
    </row>
    <row r="66" spans="1:5" hidden="1" outlineLevel="2" x14ac:dyDescent="0.25">
      <c r="A66" s="46">
        <v>43188</v>
      </c>
      <c r="B66" t="s">
        <v>196</v>
      </c>
      <c r="C66" t="s">
        <v>205</v>
      </c>
      <c r="D66" t="s">
        <v>189</v>
      </c>
      <c r="E66">
        <v>361</v>
      </c>
    </row>
    <row r="67" spans="1:5" hidden="1" outlineLevel="2" x14ac:dyDescent="0.25">
      <c r="A67" s="46">
        <v>43196</v>
      </c>
      <c r="B67" t="s">
        <v>196</v>
      </c>
      <c r="C67" t="s">
        <v>191</v>
      </c>
      <c r="D67" t="s">
        <v>202</v>
      </c>
      <c r="E67">
        <v>1297</v>
      </c>
    </row>
    <row r="68" spans="1:5" hidden="1" outlineLevel="2" x14ac:dyDescent="0.25">
      <c r="A68" s="46">
        <v>43202</v>
      </c>
      <c r="B68" t="s">
        <v>196</v>
      </c>
      <c r="C68" t="s">
        <v>200</v>
      </c>
      <c r="D68" t="s">
        <v>199</v>
      </c>
      <c r="E68">
        <v>1086</v>
      </c>
    </row>
    <row r="69" spans="1:5" hidden="1" outlineLevel="2" x14ac:dyDescent="0.25">
      <c r="A69" s="46">
        <v>43212</v>
      </c>
      <c r="B69" t="s">
        <v>196</v>
      </c>
      <c r="C69" t="s">
        <v>188</v>
      </c>
      <c r="D69" t="s">
        <v>202</v>
      </c>
      <c r="E69">
        <v>1252</v>
      </c>
    </row>
    <row r="70" spans="1:5" hidden="1" outlineLevel="2" x14ac:dyDescent="0.25">
      <c r="A70" s="46">
        <v>43230</v>
      </c>
      <c r="B70" t="s">
        <v>196</v>
      </c>
      <c r="C70" t="s">
        <v>197</v>
      </c>
      <c r="D70" t="s">
        <v>189</v>
      </c>
      <c r="E70">
        <v>916</v>
      </c>
    </row>
    <row r="71" spans="1:5" hidden="1" outlineLevel="2" x14ac:dyDescent="0.25">
      <c r="A71" s="46">
        <v>43237</v>
      </c>
      <c r="B71" t="s">
        <v>196</v>
      </c>
      <c r="C71" t="s">
        <v>200</v>
      </c>
      <c r="D71" t="s">
        <v>192</v>
      </c>
      <c r="E71">
        <v>533</v>
      </c>
    </row>
    <row r="72" spans="1:5" hidden="1" outlineLevel="2" x14ac:dyDescent="0.25">
      <c r="A72" s="46">
        <v>43240</v>
      </c>
      <c r="B72" t="s">
        <v>196</v>
      </c>
      <c r="C72" t="s">
        <v>183</v>
      </c>
      <c r="D72" t="s">
        <v>199</v>
      </c>
      <c r="E72">
        <v>1227</v>
      </c>
    </row>
    <row r="73" spans="1:5" outlineLevel="1" collapsed="1" x14ac:dyDescent="0.25">
      <c r="A73" s="46"/>
      <c r="B73" s="14" t="s">
        <v>209</v>
      </c>
      <c r="E73">
        <f>SUBTOTAL(9,E61:E72)</f>
        <v>10717</v>
      </c>
    </row>
    <row r="74" spans="1:5" hidden="1" outlineLevel="2" x14ac:dyDescent="0.25">
      <c r="A74" s="46">
        <v>43107</v>
      </c>
      <c r="B74" t="s">
        <v>187</v>
      </c>
      <c r="C74" t="s">
        <v>188</v>
      </c>
      <c r="D74" t="s">
        <v>189</v>
      </c>
      <c r="E74">
        <v>1442</v>
      </c>
    </row>
    <row r="75" spans="1:5" hidden="1" outlineLevel="2" x14ac:dyDescent="0.25">
      <c r="A75" s="46">
        <v>43124</v>
      </c>
      <c r="B75" t="s">
        <v>187</v>
      </c>
      <c r="C75" t="s">
        <v>197</v>
      </c>
      <c r="D75" t="s">
        <v>199</v>
      </c>
      <c r="E75">
        <v>1360</v>
      </c>
    </row>
    <row r="76" spans="1:5" hidden="1" outlineLevel="2" x14ac:dyDescent="0.25">
      <c r="A76" s="46">
        <v>43164</v>
      </c>
      <c r="B76" t="s">
        <v>187</v>
      </c>
      <c r="C76" t="s">
        <v>183</v>
      </c>
      <c r="D76" t="s">
        <v>184</v>
      </c>
      <c r="E76">
        <v>1113</v>
      </c>
    </row>
    <row r="77" spans="1:5" hidden="1" outlineLevel="2" x14ac:dyDescent="0.25">
      <c r="A77" s="46">
        <v>43204</v>
      </c>
      <c r="B77" t="s">
        <v>187</v>
      </c>
      <c r="C77" t="s">
        <v>190</v>
      </c>
      <c r="D77" t="s">
        <v>192</v>
      </c>
      <c r="E77">
        <v>1288</v>
      </c>
    </row>
    <row r="78" spans="1:5" hidden="1" outlineLevel="2" x14ac:dyDescent="0.25">
      <c r="A78" s="46">
        <v>43218</v>
      </c>
      <c r="B78" t="s">
        <v>187</v>
      </c>
      <c r="C78" t="s">
        <v>195</v>
      </c>
      <c r="D78" t="s">
        <v>189</v>
      </c>
      <c r="E78">
        <v>248</v>
      </c>
    </row>
    <row r="79" spans="1:5" hidden="1" outlineLevel="2" x14ac:dyDescent="0.25">
      <c r="A79" s="46">
        <v>43224</v>
      </c>
      <c r="B79" t="s">
        <v>187</v>
      </c>
      <c r="C79" t="s">
        <v>197</v>
      </c>
      <c r="D79" t="s">
        <v>199</v>
      </c>
      <c r="E79">
        <v>700</v>
      </c>
    </row>
    <row r="80" spans="1:5" hidden="1" outlineLevel="2" x14ac:dyDescent="0.25">
      <c r="A80" s="46">
        <v>43255</v>
      </c>
      <c r="B80" t="s">
        <v>187</v>
      </c>
      <c r="C80" t="s">
        <v>201</v>
      </c>
      <c r="D80" t="s">
        <v>189</v>
      </c>
      <c r="E80">
        <v>1124</v>
      </c>
    </row>
    <row r="81" spans="1:5" hidden="1" outlineLevel="2" x14ac:dyDescent="0.25">
      <c r="A81" s="46">
        <v>43259</v>
      </c>
      <c r="B81" t="s">
        <v>187</v>
      </c>
      <c r="C81" t="s">
        <v>195</v>
      </c>
      <c r="D81" t="s">
        <v>184</v>
      </c>
      <c r="E81">
        <v>746</v>
      </c>
    </row>
    <row r="82" spans="1:5" hidden="1" outlineLevel="2" x14ac:dyDescent="0.25">
      <c r="A82" s="46">
        <v>43261</v>
      </c>
      <c r="B82" t="s">
        <v>187</v>
      </c>
      <c r="C82" t="s">
        <v>203</v>
      </c>
      <c r="D82" t="s">
        <v>184</v>
      </c>
      <c r="E82">
        <v>1295</v>
      </c>
    </row>
    <row r="83" spans="1:5" hidden="1" outlineLevel="2" x14ac:dyDescent="0.25">
      <c r="A83" s="46">
        <v>43265</v>
      </c>
      <c r="B83" t="s">
        <v>187</v>
      </c>
      <c r="C83" t="s">
        <v>201</v>
      </c>
      <c r="D83" t="s">
        <v>186</v>
      </c>
      <c r="E83">
        <v>582</v>
      </c>
    </row>
    <row r="84" spans="1:5" outlineLevel="1" collapsed="1" x14ac:dyDescent="0.25">
      <c r="A84" s="46"/>
      <c r="B84" s="14" t="s">
        <v>210</v>
      </c>
      <c r="E84">
        <f>SUBTOTAL(9,E74:E83)</f>
        <v>9898</v>
      </c>
    </row>
    <row r="85" spans="1:5" x14ac:dyDescent="0.25">
      <c r="A85" s="46"/>
      <c r="B85" s="14" t="s">
        <v>159</v>
      </c>
      <c r="E85">
        <f>SUBTOTAL(9,E5:E83)</f>
        <v>63849</v>
      </c>
    </row>
  </sheetData>
  <sortState xmlns:xlrd2="http://schemas.microsoft.com/office/spreadsheetml/2017/richdata2" ref="A5:E83">
    <sortCondition ref="B5"/>
  </sortState>
  <pageMargins left="0.7" right="0.7" top="0.75" bottom="0.75" header="0.3" footer="0.3"/>
  <pageSetup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7049-0B8E-4D10-9311-10B1498C2FF4}">
  <dimension ref="A1:B9"/>
  <sheetViews>
    <sheetView workbookViewId="0">
      <selection activeCell="A9" sqref="A9"/>
    </sheetView>
  </sheetViews>
  <sheetFormatPr defaultRowHeight="15" x14ac:dyDescent="0.25"/>
  <cols>
    <col min="1" max="1" width="13.140625" bestFit="1" customWidth="1"/>
    <col min="2" max="2" width="14.85546875" bestFit="1" customWidth="1"/>
  </cols>
  <sheetData>
    <row r="1" spans="1:2" x14ac:dyDescent="0.25">
      <c r="A1" t="s">
        <v>214</v>
      </c>
    </row>
    <row r="3" spans="1:2" x14ac:dyDescent="0.25">
      <c r="A3" s="33" t="s">
        <v>212</v>
      </c>
      <c r="B3" t="s">
        <v>213</v>
      </c>
    </row>
    <row r="4" spans="1:2" x14ac:dyDescent="0.25">
      <c r="A4" s="47" t="s">
        <v>185</v>
      </c>
      <c r="B4" s="9">
        <v>18697</v>
      </c>
    </row>
    <row r="5" spans="1:2" x14ac:dyDescent="0.25">
      <c r="A5" s="47" t="s">
        <v>182</v>
      </c>
      <c r="B5" s="9">
        <v>16525</v>
      </c>
    </row>
    <row r="6" spans="1:2" x14ac:dyDescent="0.25">
      <c r="A6" s="47" t="s">
        <v>196</v>
      </c>
      <c r="B6" s="9">
        <v>10717</v>
      </c>
    </row>
    <row r="7" spans="1:2" x14ac:dyDescent="0.25">
      <c r="A7" s="47" t="s">
        <v>187</v>
      </c>
      <c r="B7" s="9">
        <v>9898</v>
      </c>
    </row>
    <row r="8" spans="1:2" x14ac:dyDescent="0.25">
      <c r="A8" s="47" t="s">
        <v>193</v>
      </c>
      <c r="B8" s="9">
        <v>8012</v>
      </c>
    </row>
    <row r="9" spans="1:2" x14ac:dyDescent="0.25">
      <c r="A9" s="47" t="s">
        <v>159</v>
      </c>
      <c r="B9" s="9">
        <v>63849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F9CE-CB2B-4479-877D-86BF077AC239}">
  <dimension ref="A1:E79"/>
  <sheetViews>
    <sheetView zoomScale="120" zoomScaleNormal="120" workbookViewId="0">
      <selection activeCell="A5" sqref="A5"/>
    </sheetView>
  </sheetViews>
  <sheetFormatPr defaultRowHeight="15" x14ac:dyDescent="0.25"/>
  <cols>
    <col min="1" max="1" width="11.140625" customWidth="1"/>
    <col min="2" max="2" width="13.5703125" customWidth="1"/>
    <col min="3" max="4" width="9.140625" customWidth="1"/>
  </cols>
  <sheetData>
    <row r="1" spans="1:5" ht="23.25" x14ac:dyDescent="0.35">
      <c r="A1" s="13" t="s">
        <v>178</v>
      </c>
      <c r="B1" s="16"/>
    </row>
    <row r="2" spans="1:5" x14ac:dyDescent="0.25">
      <c r="A2" s="15" t="s">
        <v>211</v>
      </c>
      <c r="B2" s="16"/>
    </row>
    <row r="3" spans="1:5" x14ac:dyDescent="0.25">
      <c r="B3" s="16"/>
    </row>
    <row r="4" spans="1:5" x14ac:dyDescent="0.25">
      <c r="A4" s="24" t="s">
        <v>179</v>
      </c>
      <c r="B4" s="24" t="s">
        <v>180</v>
      </c>
      <c r="C4" s="24" t="s">
        <v>181</v>
      </c>
      <c r="D4" s="24" t="s">
        <v>7</v>
      </c>
      <c r="E4" s="24" t="s">
        <v>8</v>
      </c>
    </row>
    <row r="5" spans="1:5" x14ac:dyDescent="0.25">
      <c r="A5" s="46">
        <v>43103</v>
      </c>
      <c r="B5" t="s">
        <v>182</v>
      </c>
      <c r="C5" t="s">
        <v>183</v>
      </c>
      <c r="D5" t="s">
        <v>184</v>
      </c>
      <c r="E5">
        <v>779</v>
      </c>
    </row>
    <row r="6" spans="1:5" x14ac:dyDescent="0.25">
      <c r="A6" s="46">
        <v>43106</v>
      </c>
      <c r="B6" t="s">
        <v>185</v>
      </c>
      <c r="C6" t="s">
        <v>183</v>
      </c>
      <c r="D6" t="s">
        <v>186</v>
      </c>
      <c r="E6">
        <v>1037</v>
      </c>
    </row>
    <row r="7" spans="1:5" x14ac:dyDescent="0.25">
      <c r="A7" s="46">
        <v>43107</v>
      </c>
      <c r="B7" t="s">
        <v>187</v>
      </c>
      <c r="C7" t="s">
        <v>188</v>
      </c>
      <c r="D7" t="s">
        <v>189</v>
      </c>
      <c r="E7">
        <v>1442</v>
      </c>
    </row>
    <row r="8" spans="1:5" x14ac:dyDescent="0.25">
      <c r="A8" s="46">
        <v>43108</v>
      </c>
      <c r="B8" t="s">
        <v>182</v>
      </c>
      <c r="C8" t="s">
        <v>190</v>
      </c>
      <c r="D8" t="s">
        <v>189</v>
      </c>
      <c r="E8">
        <v>503</v>
      </c>
    </row>
    <row r="9" spans="1:5" x14ac:dyDescent="0.25">
      <c r="A9" s="46">
        <v>43109</v>
      </c>
      <c r="B9" t="s">
        <v>182</v>
      </c>
      <c r="C9" t="s">
        <v>191</v>
      </c>
      <c r="D9" t="s">
        <v>192</v>
      </c>
      <c r="E9">
        <v>1042</v>
      </c>
    </row>
    <row r="10" spans="1:5" x14ac:dyDescent="0.25">
      <c r="A10" s="46">
        <v>43119</v>
      </c>
      <c r="B10" t="s">
        <v>193</v>
      </c>
      <c r="C10" t="s">
        <v>194</v>
      </c>
      <c r="D10" t="s">
        <v>184</v>
      </c>
      <c r="E10">
        <v>605</v>
      </c>
    </row>
    <row r="11" spans="1:5" x14ac:dyDescent="0.25">
      <c r="A11" s="46">
        <v>43119</v>
      </c>
      <c r="B11" t="s">
        <v>193</v>
      </c>
      <c r="C11" t="s">
        <v>195</v>
      </c>
      <c r="D11" t="s">
        <v>189</v>
      </c>
      <c r="E11">
        <v>549</v>
      </c>
    </row>
    <row r="12" spans="1:5" x14ac:dyDescent="0.25">
      <c r="A12" s="46">
        <v>43120</v>
      </c>
      <c r="B12" t="s">
        <v>196</v>
      </c>
      <c r="C12" t="s">
        <v>197</v>
      </c>
      <c r="D12" t="s">
        <v>189</v>
      </c>
      <c r="E12">
        <v>840</v>
      </c>
    </row>
    <row r="13" spans="1:5" x14ac:dyDescent="0.25">
      <c r="A13" s="46">
        <v>43122</v>
      </c>
      <c r="B13" t="s">
        <v>185</v>
      </c>
      <c r="C13" t="s">
        <v>198</v>
      </c>
      <c r="D13" t="s">
        <v>186</v>
      </c>
      <c r="E13">
        <v>1049</v>
      </c>
    </row>
    <row r="14" spans="1:5" x14ac:dyDescent="0.25">
      <c r="A14" s="46">
        <v>43124</v>
      </c>
      <c r="B14" t="s">
        <v>187</v>
      </c>
      <c r="C14" t="s">
        <v>197</v>
      </c>
      <c r="D14" t="s">
        <v>199</v>
      </c>
      <c r="E14">
        <v>1360</v>
      </c>
    </row>
    <row r="15" spans="1:5" x14ac:dyDescent="0.25">
      <c r="A15" s="46">
        <v>43127</v>
      </c>
      <c r="B15" t="s">
        <v>185</v>
      </c>
      <c r="C15" t="s">
        <v>200</v>
      </c>
      <c r="D15" t="s">
        <v>184</v>
      </c>
      <c r="E15">
        <v>1403</v>
      </c>
    </row>
    <row r="16" spans="1:5" x14ac:dyDescent="0.25">
      <c r="A16" s="46">
        <v>43128</v>
      </c>
      <c r="B16" t="s">
        <v>196</v>
      </c>
      <c r="C16" t="s">
        <v>201</v>
      </c>
      <c r="D16" t="s">
        <v>202</v>
      </c>
      <c r="E16">
        <v>1088</v>
      </c>
    </row>
    <row r="17" spans="1:5" x14ac:dyDescent="0.25">
      <c r="A17" s="46">
        <v>43130</v>
      </c>
      <c r="B17" t="s">
        <v>182</v>
      </c>
      <c r="C17" t="s">
        <v>190</v>
      </c>
      <c r="D17" t="s">
        <v>202</v>
      </c>
      <c r="E17">
        <v>1368</v>
      </c>
    </row>
    <row r="18" spans="1:5" x14ac:dyDescent="0.25">
      <c r="A18" s="46">
        <v>43130</v>
      </c>
      <c r="B18" t="s">
        <v>196</v>
      </c>
      <c r="C18" t="s">
        <v>190</v>
      </c>
      <c r="D18" t="s">
        <v>184</v>
      </c>
      <c r="E18">
        <v>1317</v>
      </c>
    </row>
    <row r="19" spans="1:5" x14ac:dyDescent="0.25">
      <c r="A19" s="46">
        <v>43138</v>
      </c>
      <c r="B19" t="s">
        <v>182</v>
      </c>
      <c r="C19" t="s">
        <v>200</v>
      </c>
      <c r="D19" t="s">
        <v>184</v>
      </c>
      <c r="E19">
        <v>686</v>
      </c>
    </row>
    <row r="20" spans="1:5" x14ac:dyDescent="0.25">
      <c r="A20" s="46">
        <v>43139</v>
      </c>
      <c r="B20" t="s">
        <v>182</v>
      </c>
      <c r="C20" t="s">
        <v>201</v>
      </c>
      <c r="D20" t="s">
        <v>192</v>
      </c>
      <c r="E20">
        <v>811</v>
      </c>
    </row>
    <row r="21" spans="1:5" x14ac:dyDescent="0.25">
      <c r="A21" s="46">
        <v>43140</v>
      </c>
      <c r="B21" t="s">
        <v>182</v>
      </c>
      <c r="C21" t="s">
        <v>183</v>
      </c>
      <c r="D21" t="s">
        <v>189</v>
      </c>
      <c r="E21">
        <v>624</v>
      </c>
    </row>
    <row r="22" spans="1:5" x14ac:dyDescent="0.25">
      <c r="A22" s="46">
        <v>43141</v>
      </c>
      <c r="B22" t="s">
        <v>182</v>
      </c>
      <c r="C22" t="s">
        <v>188</v>
      </c>
      <c r="D22" t="s">
        <v>186</v>
      </c>
      <c r="E22">
        <v>1123</v>
      </c>
    </row>
    <row r="23" spans="1:5" x14ac:dyDescent="0.25">
      <c r="A23" s="46">
        <v>43143</v>
      </c>
      <c r="B23" t="s">
        <v>182</v>
      </c>
      <c r="C23" t="s">
        <v>203</v>
      </c>
      <c r="D23" t="s">
        <v>192</v>
      </c>
      <c r="E23">
        <v>1482</v>
      </c>
    </row>
    <row r="24" spans="1:5" x14ac:dyDescent="0.25">
      <c r="A24" s="46">
        <v>43148</v>
      </c>
      <c r="B24" t="s">
        <v>185</v>
      </c>
      <c r="C24" t="s">
        <v>200</v>
      </c>
      <c r="D24" t="s">
        <v>199</v>
      </c>
      <c r="E24">
        <v>882</v>
      </c>
    </row>
    <row r="25" spans="1:5" x14ac:dyDescent="0.25">
      <c r="A25" s="46">
        <v>43153</v>
      </c>
      <c r="B25" t="s">
        <v>193</v>
      </c>
      <c r="C25" t="s">
        <v>194</v>
      </c>
      <c r="D25" t="s">
        <v>199</v>
      </c>
      <c r="E25">
        <v>558</v>
      </c>
    </row>
    <row r="26" spans="1:5" x14ac:dyDescent="0.25">
      <c r="A26" s="46">
        <v>43154</v>
      </c>
      <c r="B26" t="s">
        <v>193</v>
      </c>
      <c r="C26" t="s">
        <v>198</v>
      </c>
      <c r="D26" t="s">
        <v>186</v>
      </c>
      <c r="E26">
        <v>394</v>
      </c>
    </row>
    <row r="27" spans="1:5" x14ac:dyDescent="0.25">
      <c r="A27" s="46">
        <v>43156</v>
      </c>
      <c r="B27" t="s">
        <v>185</v>
      </c>
      <c r="C27" t="s">
        <v>188</v>
      </c>
      <c r="D27" t="s">
        <v>202</v>
      </c>
      <c r="E27">
        <v>286</v>
      </c>
    </row>
    <row r="28" spans="1:5" x14ac:dyDescent="0.25">
      <c r="A28" s="46">
        <v>43156</v>
      </c>
      <c r="B28" t="s">
        <v>196</v>
      </c>
      <c r="C28" t="s">
        <v>194</v>
      </c>
      <c r="D28" t="s">
        <v>186</v>
      </c>
      <c r="E28">
        <v>384</v>
      </c>
    </row>
    <row r="29" spans="1:5" x14ac:dyDescent="0.25">
      <c r="A29" s="46">
        <v>43161</v>
      </c>
      <c r="B29" t="s">
        <v>196</v>
      </c>
      <c r="C29" t="s">
        <v>191</v>
      </c>
      <c r="D29" t="s">
        <v>186</v>
      </c>
      <c r="E29">
        <v>416</v>
      </c>
    </row>
    <row r="30" spans="1:5" x14ac:dyDescent="0.25">
      <c r="A30" s="46">
        <v>43161</v>
      </c>
      <c r="B30" t="s">
        <v>182</v>
      </c>
      <c r="C30" t="s">
        <v>183</v>
      </c>
      <c r="D30" t="s">
        <v>192</v>
      </c>
      <c r="E30">
        <v>989</v>
      </c>
    </row>
    <row r="31" spans="1:5" x14ac:dyDescent="0.25">
      <c r="A31" s="46">
        <v>43163</v>
      </c>
      <c r="B31" t="s">
        <v>185</v>
      </c>
      <c r="C31" t="s">
        <v>198</v>
      </c>
      <c r="D31" t="s">
        <v>184</v>
      </c>
      <c r="E31">
        <v>821</v>
      </c>
    </row>
    <row r="32" spans="1:5" x14ac:dyDescent="0.25">
      <c r="A32" s="46">
        <v>43164</v>
      </c>
      <c r="B32" t="s">
        <v>187</v>
      </c>
      <c r="C32" t="s">
        <v>183</v>
      </c>
      <c r="D32" t="s">
        <v>184</v>
      </c>
      <c r="E32">
        <v>1113</v>
      </c>
    </row>
    <row r="33" spans="1:5" x14ac:dyDescent="0.25">
      <c r="A33" s="46">
        <v>43164</v>
      </c>
      <c r="B33" t="s">
        <v>185</v>
      </c>
      <c r="C33" t="s">
        <v>194</v>
      </c>
      <c r="D33" t="s">
        <v>192</v>
      </c>
      <c r="E33">
        <v>1399</v>
      </c>
    </row>
    <row r="34" spans="1:5" x14ac:dyDescent="0.25">
      <c r="A34" s="46">
        <v>43166</v>
      </c>
      <c r="B34" t="s">
        <v>185</v>
      </c>
      <c r="C34" t="s">
        <v>204</v>
      </c>
      <c r="D34" t="s">
        <v>192</v>
      </c>
      <c r="E34">
        <v>996</v>
      </c>
    </row>
    <row r="35" spans="1:5" x14ac:dyDescent="0.25">
      <c r="A35" s="46">
        <v>43169</v>
      </c>
      <c r="B35" t="s">
        <v>185</v>
      </c>
      <c r="C35" t="s">
        <v>203</v>
      </c>
      <c r="D35" t="s">
        <v>186</v>
      </c>
      <c r="E35">
        <v>407</v>
      </c>
    </row>
    <row r="36" spans="1:5" x14ac:dyDescent="0.25">
      <c r="A36" s="46">
        <v>43171</v>
      </c>
      <c r="B36" t="s">
        <v>182</v>
      </c>
      <c r="C36" t="s">
        <v>194</v>
      </c>
      <c r="D36" t="s">
        <v>184</v>
      </c>
      <c r="E36">
        <v>1265</v>
      </c>
    </row>
    <row r="37" spans="1:5" x14ac:dyDescent="0.25">
      <c r="A37" s="46">
        <v>43179</v>
      </c>
      <c r="B37" t="s">
        <v>193</v>
      </c>
      <c r="C37" t="s">
        <v>194</v>
      </c>
      <c r="D37" t="s">
        <v>199</v>
      </c>
      <c r="E37">
        <v>236</v>
      </c>
    </row>
    <row r="38" spans="1:5" x14ac:dyDescent="0.25">
      <c r="A38" s="46">
        <v>43187</v>
      </c>
      <c r="B38" t="s">
        <v>185</v>
      </c>
      <c r="C38" t="s">
        <v>205</v>
      </c>
      <c r="D38" t="s">
        <v>192</v>
      </c>
      <c r="E38">
        <v>1339</v>
      </c>
    </row>
    <row r="39" spans="1:5" x14ac:dyDescent="0.25">
      <c r="A39" s="46">
        <v>43188</v>
      </c>
      <c r="B39" t="s">
        <v>196</v>
      </c>
      <c r="C39" t="s">
        <v>205</v>
      </c>
      <c r="D39" t="s">
        <v>189</v>
      </c>
      <c r="E39">
        <v>361</v>
      </c>
    </row>
    <row r="40" spans="1:5" x14ac:dyDescent="0.25">
      <c r="A40" s="46">
        <v>43194</v>
      </c>
      <c r="B40" t="s">
        <v>185</v>
      </c>
      <c r="C40" t="s">
        <v>197</v>
      </c>
      <c r="D40" t="s">
        <v>184</v>
      </c>
      <c r="E40">
        <v>207</v>
      </c>
    </row>
    <row r="41" spans="1:5" x14ac:dyDescent="0.25">
      <c r="A41" s="46">
        <v>43196</v>
      </c>
      <c r="B41" t="s">
        <v>196</v>
      </c>
      <c r="C41" t="s">
        <v>191</v>
      </c>
      <c r="D41" t="s">
        <v>202</v>
      </c>
      <c r="E41">
        <v>1297</v>
      </c>
    </row>
    <row r="42" spans="1:5" x14ac:dyDescent="0.25">
      <c r="A42" s="46">
        <v>43202</v>
      </c>
      <c r="B42" t="s">
        <v>196</v>
      </c>
      <c r="C42" t="s">
        <v>200</v>
      </c>
      <c r="D42" t="s">
        <v>199</v>
      </c>
      <c r="E42">
        <v>1086</v>
      </c>
    </row>
    <row r="43" spans="1:5" x14ac:dyDescent="0.25">
      <c r="A43" s="46">
        <v>43204</v>
      </c>
      <c r="B43" t="s">
        <v>187</v>
      </c>
      <c r="C43" t="s">
        <v>190</v>
      </c>
      <c r="D43" t="s">
        <v>192</v>
      </c>
      <c r="E43">
        <v>1288</v>
      </c>
    </row>
    <row r="44" spans="1:5" x14ac:dyDescent="0.25">
      <c r="A44" s="46">
        <v>43205</v>
      </c>
      <c r="B44" t="s">
        <v>185</v>
      </c>
      <c r="C44" t="s">
        <v>203</v>
      </c>
      <c r="D44" t="s">
        <v>192</v>
      </c>
      <c r="E44">
        <v>625</v>
      </c>
    </row>
    <row r="45" spans="1:5" x14ac:dyDescent="0.25">
      <c r="A45" s="46">
        <v>43210</v>
      </c>
      <c r="B45" t="s">
        <v>182</v>
      </c>
      <c r="C45" t="s">
        <v>191</v>
      </c>
      <c r="D45" t="s">
        <v>192</v>
      </c>
      <c r="E45">
        <v>267</v>
      </c>
    </row>
    <row r="46" spans="1:5" x14ac:dyDescent="0.25">
      <c r="A46" s="46">
        <v>43212</v>
      </c>
      <c r="B46" t="s">
        <v>182</v>
      </c>
      <c r="C46" t="s">
        <v>203</v>
      </c>
      <c r="D46" t="s">
        <v>199</v>
      </c>
      <c r="E46">
        <v>1100</v>
      </c>
    </row>
    <row r="47" spans="1:5" x14ac:dyDescent="0.25">
      <c r="A47" s="46">
        <v>43212</v>
      </c>
      <c r="B47" t="s">
        <v>196</v>
      </c>
      <c r="C47" t="s">
        <v>188</v>
      </c>
      <c r="D47" t="s">
        <v>202</v>
      </c>
      <c r="E47">
        <v>1252</v>
      </c>
    </row>
    <row r="48" spans="1:5" x14ac:dyDescent="0.25">
      <c r="A48" s="46">
        <v>43213</v>
      </c>
      <c r="B48" t="s">
        <v>185</v>
      </c>
      <c r="C48" t="s">
        <v>198</v>
      </c>
      <c r="D48" t="s">
        <v>189</v>
      </c>
      <c r="E48">
        <v>433</v>
      </c>
    </row>
    <row r="49" spans="1:5" x14ac:dyDescent="0.25">
      <c r="A49" s="46">
        <v>43213</v>
      </c>
      <c r="B49" t="s">
        <v>185</v>
      </c>
      <c r="C49" t="s">
        <v>203</v>
      </c>
      <c r="D49" t="s">
        <v>199</v>
      </c>
      <c r="E49">
        <v>795</v>
      </c>
    </row>
    <row r="50" spans="1:5" x14ac:dyDescent="0.25">
      <c r="A50" s="46">
        <v>43214</v>
      </c>
      <c r="B50" t="s">
        <v>193</v>
      </c>
      <c r="C50" t="s">
        <v>183</v>
      </c>
      <c r="D50" t="s">
        <v>189</v>
      </c>
      <c r="E50">
        <v>611</v>
      </c>
    </row>
    <row r="51" spans="1:5" x14ac:dyDescent="0.25">
      <c r="A51" s="46">
        <v>43218</v>
      </c>
      <c r="B51" t="s">
        <v>187</v>
      </c>
      <c r="C51" t="s">
        <v>195</v>
      </c>
      <c r="D51" t="s">
        <v>189</v>
      </c>
      <c r="E51">
        <v>248</v>
      </c>
    </row>
    <row r="52" spans="1:5" x14ac:dyDescent="0.25">
      <c r="A52" s="46">
        <v>43218</v>
      </c>
      <c r="B52" t="s">
        <v>185</v>
      </c>
      <c r="C52" t="s">
        <v>191</v>
      </c>
      <c r="D52" t="s">
        <v>189</v>
      </c>
      <c r="E52">
        <v>627</v>
      </c>
    </row>
    <row r="53" spans="1:5" x14ac:dyDescent="0.25">
      <c r="A53" s="46">
        <v>43219</v>
      </c>
      <c r="B53" t="s">
        <v>193</v>
      </c>
      <c r="C53" t="s">
        <v>198</v>
      </c>
      <c r="D53" t="s">
        <v>184</v>
      </c>
      <c r="E53">
        <v>395</v>
      </c>
    </row>
    <row r="54" spans="1:5" x14ac:dyDescent="0.25">
      <c r="A54" s="46">
        <v>43219</v>
      </c>
      <c r="B54" t="s">
        <v>193</v>
      </c>
      <c r="C54" t="s">
        <v>195</v>
      </c>
      <c r="D54" t="s">
        <v>186</v>
      </c>
      <c r="E54">
        <v>682</v>
      </c>
    </row>
    <row r="55" spans="1:5" x14ac:dyDescent="0.25">
      <c r="A55" s="46">
        <v>43219</v>
      </c>
      <c r="B55" t="s">
        <v>182</v>
      </c>
      <c r="C55" t="s">
        <v>191</v>
      </c>
      <c r="D55" t="s">
        <v>189</v>
      </c>
      <c r="E55">
        <v>1072</v>
      </c>
    </row>
    <row r="56" spans="1:5" x14ac:dyDescent="0.25">
      <c r="A56" s="46">
        <v>43219</v>
      </c>
      <c r="B56" t="s">
        <v>185</v>
      </c>
      <c r="C56" t="s">
        <v>200</v>
      </c>
      <c r="D56" t="s">
        <v>184</v>
      </c>
      <c r="E56">
        <v>1462</v>
      </c>
    </row>
    <row r="57" spans="1:5" x14ac:dyDescent="0.25">
      <c r="A57" s="46">
        <v>43224</v>
      </c>
      <c r="B57" t="s">
        <v>187</v>
      </c>
      <c r="C57" t="s">
        <v>197</v>
      </c>
      <c r="D57" t="s">
        <v>199</v>
      </c>
      <c r="E57">
        <v>700</v>
      </c>
    </row>
    <row r="58" spans="1:5" x14ac:dyDescent="0.25">
      <c r="A58" s="46">
        <v>43225</v>
      </c>
      <c r="B58" t="s">
        <v>193</v>
      </c>
      <c r="C58" t="s">
        <v>195</v>
      </c>
      <c r="D58" t="s">
        <v>192</v>
      </c>
      <c r="E58">
        <v>707</v>
      </c>
    </row>
    <row r="59" spans="1:5" x14ac:dyDescent="0.25">
      <c r="A59" s="46">
        <v>43225</v>
      </c>
      <c r="B59" t="s">
        <v>185</v>
      </c>
      <c r="C59" t="s">
        <v>191</v>
      </c>
      <c r="D59" t="s">
        <v>192</v>
      </c>
      <c r="E59">
        <v>790</v>
      </c>
    </row>
    <row r="60" spans="1:5" x14ac:dyDescent="0.25">
      <c r="A60" s="46">
        <v>43227</v>
      </c>
      <c r="B60" t="s">
        <v>193</v>
      </c>
      <c r="C60" t="s">
        <v>188</v>
      </c>
      <c r="D60" t="s">
        <v>192</v>
      </c>
      <c r="E60">
        <v>803</v>
      </c>
    </row>
    <row r="61" spans="1:5" x14ac:dyDescent="0.25">
      <c r="A61" s="46">
        <v>43230</v>
      </c>
      <c r="B61" t="s">
        <v>196</v>
      </c>
      <c r="C61" t="s">
        <v>197</v>
      </c>
      <c r="D61" t="s">
        <v>189</v>
      </c>
      <c r="E61">
        <v>916</v>
      </c>
    </row>
    <row r="62" spans="1:5" x14ac:dyDescent="0.25">
      <c r="A62" s="46">
        <v>43232</v>
      </c>
      <c r="B62" t="s">
        <v>185</v>
      </c>
      <c r="C62" t="s">
        <v>201</v>
      </c>
      <c r="D62" t="s">
        <v>199</v>
      </c>
      <c r="E62">
        <v>1163</v>
      </c>
    </row>
    <row r="63" spans="1:5" x14ac:dyDescent="0.25">
      <c r="A63" s="46">
        <v>43237</v>
      </c>
      <c r="B63" t="s">
        <v>196</v>
      </c>
      <c r="C63" t="s">
        <v>200</v>
      </c>
      <c r="D63" t="s">
        <v>192</v>
      </c>
      <c r="E63">
        <v>533</v>
      </c>
    </row>
    <row r="64" spans="1:5" x14ac:dyDescent="0.25">
      <c r="A64" s="46">
        <v>43240</v>
      </c>
      <c r="B64" t="s">
        <v>196</v>
      </c>
      <c r="C64" t="s">
        <v>183</v>
      </c>
      <c r="D64" t="s">
        <v>199</v>
      </c>
      <c r="E64">
        <v>1227</v>
      </c>
    </row>
    <row r="65" spans="1:5" x14ac:dyDescent="0.25">
      <c r="A65" s="46">
        <v>43244</v>
      </c>
      <c r="B65" t="s">
        <v>182</v>
      </c>
      <c r="C65" t="s">
        <v>190</v>
      </c>
      <c r="D65" t="s">
        <v>199</v>
      </c>
      <c r="E65">
        <v>1070</v>
      </c>
    </row>
    <row r="66" spans="1:5" x14ac:dyDescent="0.25">
      <c r="A66" s="46">
        <v>43246</v>
      </c>
      <c r="B66" t="s">
        <v>193</v>
      </c>
      <c r="C66" t="s">
        <v>191</v>
      </c>
      <c r="D66" t="s">
        <v>186</v>
      </c>
      <c r="E66">
        <v>217</v>
      </c>
    </row>
    <row r="67" spans="1:5" x14ac:dyDescent="0.25">
      <c r="A67" s="46">
        <v>43250</v>
      </c>
      <c r="B67" t="s">
        <v>193</v>
      </c>
      <c r="C67" t="s">
        <v>198</v>
      </c>
      <c r="D67" t="s">
        <v>184</v>
      </c>
      <c r="E67">
        <v>931</v>
      </c>
    </row>
    <row r="68" spans="1:5" x14ac:dyDescent="0.25">
      <c r="A68" s="46">
        <v>43250</v>
      </c>
      <c r="B68" t="s">
        <v>193</v>
      </c>
      <c r="C68" t="s">
        <v>195</v>
      </c>
      <c r="D68" t="s">
        <v>202</v>
      </c>
      <c r="E68">
        <v>450</v>
      </c>
    </row>
    <row r="69" spans="1:5" x14ac:dyDescent="0.25">
      <c r="A69" s="46">
        <v>43254</v>
      </c>
      <c r="B69" t="s">
        <v>182</v>
      </c>
      <c r="C69" t="s">
        <v>201</v>
      </c>
      <c r="D69" t="s">
        <v>192</v>
      </c>
      <c r="E69">
        <v>723</v>
      </c>
    </row>
    <row r="70" spans="1:5" x14ac:dyDescent="0.25">
      <c r="A70" s="46">
        <v>43255</v>
      </c>
      <c r="B70" t="s">
        <v>187</v>
      </c>
      <c r="C70" t="s">
        <v>201</v>
      </c>
      <c r="D70" t="s">
        <v>189</v>
      </c>
      <c r="E70">
        <v>1124</v>
      </c>
    </row>
    <row r="71" spans="1:5" x14ac:dyDescent="0.25">
      <c r="A71" s="46">
        <v>43256</v>
      </c>
      <c r="B71" t="s">
        <v>182</v>
      </c>
      <c r="C71" t="s">
        <v>197</v>
      </c>
      <c r="D71" t="s">
        <v>184</v>
      </c>
      <c r="E71">
        <v>1070</v>
      </c>
    </row>
    <row r="72" spans="1:5" x14ac:dyDescent="0.25">
      <c r="A72" s="46">
        <v>43259</v>
      </c>
      <c r="B72" t="s">
        <v>185</v>
      </c>
      <c r="C72" t="s">
        <v>205</v>
      </c>
      <c r="D72" t="s">
        <v>192</v>
      </c>
      <c r="E72">
        <v>501</v>
      </c>
    </row>
    <row r="73" spans="1:5" x14ac:dyDescent="0.25">
      <c r="A73" s="46">
        <v>43259</v>
      </c>
      <c r="B73" t="s">
        <v>187</v>
      </c>
      <c r="C73" t="s">
        <v>195</v>
      </c>
      <c r="D73" t="s">
        <v>184</v>
      </c>
      <c r="E73">
        <v>746</v>
      </c>
    </row>
    <row r="74" spans="1:5" x14ac:dyDescent="0.25">
      <c r="A74" s="46">
        <v>43261</v>
      </c>
      <c r="B74" t="s">
        <v>187</v>
      </c>
      <c r="C74" t="s">
        <v>203</v>
      </c>
      <c r="D74" t="s">
        <v>184</v>
      </c>
      <c r="E74">
        <v>1295</v>
      </c>
    </row>
    <row r="75" spans="1:5" x14ac:dyDescent="0.25">
      <c r="A75" s="46">
        <v>43261</v>
      </c>
      <c r="B75" t="s">
        <v>185</v>
      </c>
      <c r="C75" t="s">
        <v>183</v>
      </c>
      <c r="D75" t="s">
        <v>186</v>
      </c>
      <c r="E75">
        <v>1412</v>
      </c>
    </row>
    <row r="76" spans="1:5" x14ac:dyDescent="0.25">
      <c r="A76" s="46">
        <v>43263</v>
      </c>
      <c r="B76" t="s">
        <v>182</v>
      </c>
      <c r="C76" t="s">
        <v>190</v>
      </c>
      <c r="D76" t="s">
        <v>186</v>
      </c>
      <c r="E76">
        <v>551</v>
      </c>
    </row>
    <row r="77" spans="1:5" x14ac:dyDescent="0.25">
      <c r="A77" s="46">
        <v>43264</v>
      </c>
      <c r="B77" t="s">
        <v>185</v>
      </c>
      <c r="C77" t="s">
        <v>191</v>
      </c>
      <c r="D77" t="s">
        <v>192</v>
      </c>
      <c r="E77">
        <v>1063</v>
      </c>
    </row>
    <row r="78" spans="1:5" x14ac:dyDescent="0.25">
      <c r="A78" s="46">
        <v>43265</v>
      </c>
      <c r="B78" t="s">
        <v>187</v>
      </c>
      <c r="C78" t="s">
        <v>201</v>
      </c>
      <c r="D78" t="s">
        <v>186</v>
      </c>
      <c r="E78">
        <v>582</v>
      </c>
    </row>
    <row r="79" spans="1:5" x14ac:dyDescent="0.25">
      <c r="A79" s="46">
        <v>43273</v>
      </c>
      <c r="B79" t="s">
        <v>193</v>
      </c>
      <c r="C79" t="s">
        <v>191</v>
      </c>
      <c r="D79" t="s">
        <v>184</v>
      </c>
      <c r="E79">
        <v>874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2591-099D-40CF-91E8-F3918500082F}">
  <dimension ref="A3:D8"/>
  <sheetViews>
    <sheetView workbookViewId="0">
      <selection activeCell="B6" sqref="B6"/>
    </sheetView>
  </sheetViews>
  <sheetFormatPr defaultRowHeight="15" x14ac:dyDescent="0.25"/>
  <cols>
    <col min="1" max="1" width="16.42578125" bestFit="1" customWidth="1"/>
    <col min="2" max="3" width="10" bestFit="1" customWidth="1"/>
    <col min="4" max="4" width="11.28515625" bestFit="1" customWidth="1"/>
  </cols>
  <sheetData>
    <row r="3" spans="1:4" x14ac:dyDescent="0.25">
      <c r="A3" s="33" t="s">
        <v>160</v>
      </c>
      <c r="B3" s="33" t="s">
        <v>13</v>
      </c>
    </row>
    <row r="4" spans="1:4" x14ac:dyDescent="0.25">
      <c r="A4" s="33" t="s">
        <v>14</v>
      </c>
      <c r="B4" t="s">
        <v>26</v>
      </c>
      <c r="C4" t="s">
        <v>20</v>
      </c>
      <c r="D4" t="s">
        <v>159</v>
      </c>
    </row>
    <row r="5" spans="1:4" x14ac:dyDescent="0.25">
      <c r="A5" t="s">
        <v>30</v>
      </c>
      <c r="B5" s="9">
        <v>35600</v>
      </c>
      <c r="C5" s="9">
        <v>44846.153846153844</v>
      </c>
      <c r="D5" s="9">
        <v>42277.777777777781</v>
      </c>
    </row>
    <row r="6" spans="1:4" x14ac:dyDescent="0.25">
      <c r="A6" t="s">
        <v>21</v>
      </c>
      <c r="B6" s="9">
        <v>43750</v>
      </c>
      <c r="C6" s="9">
        <v>44000</v>
      </c>
      <c r="D6" s="9">
        <v>43805.555555555555</v>
      </c>
    </row>
    <row r="7" spans="1:4" x14ac:dyDescent="0.25">
      <c r="A7" t="s">
        <v>2</v>
      </c>
      <c r="B7" s="9">
        <v>50800</v>
      </c>
      <c r="C7" s="9">
        <v>48892.857142857145</v>
      </c>
      <c r="D7" s="9">
        <v>49394.73684210526</v>
      </c>
    </row>
    <row r="8" spans="1:4" x14ac:dyDescent="0.25">
      <c r="A8" t="s">
        <v>159</v>
      </c>
      <c r="B8" s="9">
        <v>43520.833333333336</v>
      </c>
      <c r="C8" s="9">
        <v>46564.516129032258</v>
      </c>
      <c r="D8" s="9">
        <v>45236.36363636364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B07B-22BB-4D41-A4A0-9134E52CE7B3}">
  <dimension ref="A1:H59"/>
  <sheetViews>
    <sheetView zoomScale="120" zoomScaleNormal="120" workbookViewId="0">
      <selection activeCell="D12" sqref="D12"/>
    </sheetView>
  </sheetViews>
  <sheetFormatPr defaultRowHeight="15" x14ac:dyDescent="0.25"/>
  <cols>
    <col min="1" max="1" width="13.28515625" bestFit="1" customWidth="1"/>
    <col min="2" max="2" width="9.5703125" bestFit="1" customWidth="1"/>
    <col min="3" max="3" width="7.85546875" customWidth="1"/>
    <col min="5" max="5" width="12.5703125" bestFit="1" customWidth="1"/>
    <col min="7" max="7" width="11.140625" customWidth="1"/>
  </cols>
  <sheetData>
    <row r="1" spans="1:8" ht="23.25" x14ac:dyDescent="0.35">
      <c r="A1" s="13" t="s">
        <v>12</v>
      </c>
      <c r="B1" s="16"/>
    </row>
    <row r="2" spans="1:8" x14ac:dyDescent="0.25">
      <c r="A2" s="32" t="s">
        <v>133</v>
      </c>
      <c r="B2" s="16"/>
    </row>
    <row r="3" spans="1:8" x14ac:dyDescent="0.25">
      <c r="B3" s="16"/>
    </row>
    <row r="4" spans="1:8" x14ac:dyDescent="0.25">
      <c r="A4" s="17" t="s">
        <v>10</v>
      </c>
      <c r="B4" s="17" t="s">
        <v>11</v>
      </c>
      <c r="C4" s="18" t="s">
        <v>1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</row>
    <row r="5" spans="1:8" x14ac:dyDescent="0.25">
      <c r="A5" t="s">
        <v>18</v>
      </c>
      <c r="B5" t="s">
        <v>19</v>
      </c>
      <c r="C5" s="20">
        <v>4</v>
      </c>
      <c r="D5" s="21" t="s">
        <v>20</v>
      </c>
      <c r="E5" s="21" t="s">
        <v>21</v>
      </c>
      <c r="F5" s="22" t="s">
        <v>22</v>
      </c>
      <c r="G5" t="s">
        <v>23</v>
      </c>
      <c r="H5" s="9">
        <v>45000</v>
      </c>
    </row>
    <row r="6" spans="1:8" x14ac:dyDescent="0.25">
      <c r="A6" t="s">
        <v>24</v>
      </c>
      <c r="B6" t="s">
        <v>25</v>
      </c>
      <c r="C6" s="20">
        <v>2</v>
      </c>
      <c r="D6" s="21" t="s">
        <v>26</v>
      </c>
      <c r="E6" s="21" t="s">
        <v>21</v>
      </c>
      <c r="F6" s="22" t="s">
        <v>22</v>
      </c>
      <c r="G6" t="s">
        <v>27</v>
      </c>
      <c r="H6" s="9">
        <v>44500</v>
      </c>
    </row>
    <row r="7" spans="1:8" x14ac:dyDescent="0.25">
      <c r="A7" t="s">
        <v>28</v>
      </c>
      <c r="B7" t="s">
        <v>29</v>
      </c>
      <c r="C7" s="20">
        <v>0</v>
      </c>
      <c r="D7" s="21" t="s">
        <v>26</v>
      </c>
      <c r="E7" s="21" t="s">
        <v>30</v>
      </c>
      <c r="F7" s="22" t="s">
        <v>22</v>
      </c>
      <c r="G7" t="s">
        <v>27</v>
      </c>
      <c r="H7" s="9">
        <v>27000</v>
      </c>
    </row>
    <row r="8" spans="1:8" x14ac:dyDescent="0.25">
      <c r="A8" t="s">
        <v>31</v>
      </c>
      <c r="B8" t="s">
        <v>32</v>
      </c>
      <c r="C8" s="20">
        <v>4</v>
      </c>
      <c r="D8" s="21" t="s">
        <v>20</v>
      </c>
      <c r="E8" s="21" t="s">
        <v>30</v>
      </c>
      <c r="F8" s="22" t="s">
        <v>22</v>
      </c>
      <c r="G8" t="s">
        <v>27</v>
      </c>
      <c r="H8" s="9">
        <v>61500</v>
      </c>
    </row>
    <row r="9" spans="1:8" x14ac:dyDescent="0.25">
      <c r="A9" t="s">
        <v>33</v>
      </c>
      <c r="B9" t="s">
        <v>34</v>
      </c>
      <c r="C9" s="20">
        <v>3</v>
      </c>
      <c r="D9" s="21" t="s">
        <v>20</v>
      </c>
      <c r="E9" s="21" t="s">
        <v>2</v>
      </c>
      <c r="F9" s="22" t="s">
        <v>35</v>
      </c>
      <c r="G9" t="s">
        <v>27</v>
      </c>
      <c r="H9" s="9">
        <v>42000</v>
      </c>
    </row>
    <row r="10" spans="1:8" x14ac:dyDescent="0.25">
      <c r="A10" t="s">
        <v>36</v>
      </c>
      <c r="B10" t="s">
        <v>37</v>
      </c>
      <c r="C10" s="20">
        <v>8</v>
      </c>
      <c r="D10" s="21" t="s">
        <v>20</v>
      </c>
      <c r="E10" s="21" t="s">
        <v>30</v>
      </c>
      <c r="F10" s="22" t="s">
        <v>35</v>
      </c>
      <c r="G10" t="s">
        <v>27</v>
      </c>
      <c r="H10" s="9">
        <v>61000</v>
      </c>
    </row>
    <row r="11" spans="1:8" x14ac:dyDescent="0.25">
      <c r="A11" t="s">
        <v>38</v>
      </c>
      <c r="B11" t="s">
        <v>39</v>
      </c>
      <c r="C11" s="20">
        <v>2</v>
      </c>
      <c r="D11" s="21" t="s">
        <v>26</v>
      </c>
      <c r="E11" s="21" t="s">
        <v>2</v>
      </c>
      <c r="F11" s="22" t="s">
        <v>35</v>
      </c>
      <c r="G11" t="s">
        <v>27</v>
      </c>
      <c r="H11" s="9">
        <v>38000</v>
      </c>
    </row>
    <row r="12" spans="1:8" x14ac:dyDescent="0.25">
      <c r="A12" t="s">
        <v>40</v>
      </c>
      <c r="B12" t="s">
        <v>41</v>
      </c>
      <c r="C12" s="20">
        <v>7</v>
      </c>
      <c r="D12" s="21" t="s">
        <v>20</v>
      </c>
      <c r="E12" s="21" t="s">
        <v>2</v>
      </c>
      <c r="F12" s="22" t="s">
        <v>35</v>
      </c>
      <c r="G12" t="s">
        <v>27</v>
      </c>
      <c r="H12" s="9">
        <v>54000</v>
      </c>
    </row>
    <row r="13" spans="1:8" x14ac:dyDescent="0.25">
      <c r="A13" t="s">
        <v>9</v>
      </c>
      <c r="B13" t="s">
        <v>42</v>
      </c>
      <c r="C13" s="20">
        <v>4</v>
      </c>
      <c r="D13" s="21" t="s">
        <v>20</v>
      </c>
      <c r="E13" s="21" t="s">
        <v>21</v>
      </c>
      <c r="F13" s="22" t="s">
        <v>35</v>
      </c>
      <c r="G13" t="s">
        <v>23</v>
      </c>
      <c r="H13" s="9">
        <v>54000</v>
      </c>
    </row>
    <row r="14" spans="1:8" x14ac:dyDescent="0.25">
      <c r="A14" t="s">
        <v>43</v>
      </c>
      <c r="B14" t="s">
        <v>44</v>
      </c>
      <c r="C14" s="20">
        <v>5</v>
      </c>
      <c r="D14" s="21" t="s">
        <v>26</v>
      </c>
      <c r="E14" s="21" t="s">
        <v>21</v>
      </c>
      <c r="F14" s="22" t="s">
        <v>35</v>
      </c>
      <c r="G14" t="s">
        <v>27</v>
      </c>
      <c r="H14" s="9">
        <v>65000</v>
      </c>
    </row>
    <row r="15" spans="1:8" x14ac:dyDescent="0.25">
      <c r="A15" t="s">
        <v>45</v>
      </c>
      <c r="B15" t="s">
        <v>46</v>
      </c>
      <c r="C15" s="20">
        <v>8</v>
      </c>
      <c r="D15" s="21" t="s">
        <v>20</v>
      </c>
      <c r="E15" s="21" t="s">
        <v>2</v>
      </c>
      <c r="F15" s="22" t="s">
        <v>35</v>
      </c>
      <c r="G15" t="s">
        <v>23</v>
      </c>
      <c r="H15" s="9">
        <v>73000</v>
      </c>
    </row>
    <row r="16" spans="1:8" x14ac:dyDescent="0.25">
      <c r="A16" t="s">
        <v>47</v>
      </c>
      <c r="B16" t="s">
        <v>48</v>
      </c>
      <c r="C16" s="20">
        <v>4</v>
      </c>
      <c r="D16" s="21" t="s">
        <v>26</v>
      </c>
      <c r="E16" s="21" t="s">
        <v>21</v>
      </c>
      <c r="F16" s="22" t="s">
        <v>35</v>
      </c>
      <c r="G16" t="s">
        <v>23</v>
      </c>
      <c r="H16" s="9">
        <v>31500</v>
      </c>
    </row>
    <row r="17" spans="1:8" x14ac:dyDescent="0.25">
      <c r="A17" t="s">
        <v>49</v>
      </c>
      <c r="B17" t="s">
        <v>50</v>
      </c>
      <c r="C17" s="20">
        <v>7</v>
      </c>
      <c r="D17" s="21" t="s">
        <v>20</v>
      </c>
      <c r="E17" s="21" t="s">
        <v>2</v>
      </c>
      <c r="F17" s="22" t="s">
        <v>35</v>
      </c>
      <c r="G17" t="s">
        <v>23</v>
      </c>
      <c r="H17" s="9">
        <v>52000</v>
      </c>
    </row>
    <row r="18" spans="1:8" x14ac:dyDescent="0.25">
      <c r="A18" t="s">
        <v>51</v>
      </c>
      <c r="B18" t="s">
        <v>52</v>
      </c>
      <c r="C18" s="20">
        <v>5</v>
      </c>
      <c r="D18" s="21" t="s">
        <v>20</v>
      </c>
      <c r="E18" s="21" t="s">
        <v>2</v>
      </c>
      <c r="F18" s="22" t="s">
        <v>22</v>
      </c>
      <c r="G18" t="s">
        <v>23</v>
      </c>
      <c r="H18" s="9">
        <v>41000</v>
      </c>
    </row>
    <row r="19" spans="1:8" x14ac:dyDescent="0.25">
      <c r="A19" t="s">
        <v>53</v>
      </c>
      <c r="B19" t="s">
        <v>54</v>
      </c>
      <c r="C19" s="20">
        <v>2</v>
      </c>
      <c r="D19" s="21" t="s">
        <v>26</v>
      </c>
      <c r="E19" s="21" t="s">
        <v>21</v>
      </c>
      <c r="F19" s="22" t="s">
        <v>35</v>
      </c>
      <c r="G19" t="s">
        <v>27</v>
      </c>
      <c r="H19" s="9">
        <v>39000</v>
      </c>
    </row>
    <row r="20" spans="1:8" x14ac:dyDescent="0.25">
      <c r="A20" t="s">
        <v>55</v>
      </c>
      <c r="B20" t="s">
        <v>56</v>
      </c>
      <c r="C20" s="20">
        <v>4</v>
      </c>
      <c r="D20" s="21" t="s">
        <v>20</v>
      </c>
      <c r="E20" s="21" t="s">
        <v>30</v>
      </c>
      <c r="F20" s="22" t="s">
        <v>35</v>
      </c>
      <c r="G20" t="s">
        <v>23</v>
      </c>
      <c r="H20" s="9">
        <v>42500</v>
      </c>
    </row>
    <row r="21" spans="1:8" x14ac:dyDescent="0.25">
      <c r="A21" t="s">
        <v>57</v>
      </c>
      <c r="B21" t="s">
        <v>58</v>
      </c>
      <c r="C21" s="20">
        <v>1</v>
      </c>
      <c r="D21" s="21" t="s">
        <v>26</v>
      </c>
      <c r="E21" s="21" t="s">
        <v>30</v>
      </c>
      <c r="F21" s="22" t="s">
        <v>22</v>
      </c>
      <c r="G21" t="s">
        <v>27</v>
      </c>
      <c r="H21" s="9">
        <v>34000</v>
      </c>
    </row>
    <row r="22" spans="1:8" x14ac:dyDescent="0.25">
      <c r="A22" t="s">
        <v>59</v>
      </c>
      <c r="B22" t="s">
        <v>60</v>
      </c>
      <c r="C22" s="20">
        <v>1</v>
      </c>
      <c r="D22" s="21" t="s">
        <v>26</v>
      </c>
      <c r="E22" s="21" t="s">
        <v>21</v>
      </c>
      <c r="F22" s="22" t="s">
        <v>35</v>
      </c>
      <c r="G22" t="s">
        <v>23</v>
      </c>
      <c r="H22" s="9">
        <v>33000</v>
      </c>
    </row>
    <row r="23" spans="1:8" x14ac:dyDescent="0.25">
      <c r="A23" t="s">
        <v>61</v>
      </c>
      <c r="B23" t="s">
        <v>62</v>
      </c>
      <c r="C23" s="20">
        <v>10</v>
      </c>
      <c r="D23" s="21" t="s">
        <v>20</v>
      </c>
      <c r="E23" s="21" t="s">
        <v>2</v>
      </c>
      <c r="F23" s="22" t="s">
        <v>35</v>
      </c>
      <c r="G23" t="s">
        <v>27</v>
      </c>
      <c r="H23" s="9">
        <v>81000</v>
      </c>
    </row>
    <row r="24" spans="1:8" x14ac:dyDescent="0.25">
      <c r="A24" t="s">
        <v>63</v>
      </c>
      <c r="B24" t="s">
        <v>64</v>
      </c>
      <c r="C24" s="20">
        <v>1</v>
      </c>
      <c r="D24" s="21" t="s">
        <v>26</v>
      </c>
      <c r="E24" s="21" t="s">
        <v>30</v>
      </c>
      <c r="F24" s="22" t="s">
        <v>22</v>
      </c>
      <c r="G24" t="s">
        <v>23</v>
      </c>
      <c r="H24" s="9">
        <v>21500</v>
      </c>
    </row>
    <row r="25" spans="1:8" x14ac:dyDescent="0.25">
      <c r="A25" t="s">
        <v>65</v>
      </c>
      <c r="B25" t="s">
        <v>66</v>
      </c>
      <c r="C25" s="20">
        <v>2</v>
      </c>
      <c r="D25" s="21" t="s">
        <v>20</v>
      </c>
      <c r="E25" s="21" t="s">
        <v>2</v>
      </c>
      <c r="F25" s="22" t="s">
        <v>35</v>
      </c>
      <c r="G25" t="s">
        <v>23</v>
      </c>
      <c r="H25" s="9">
        <v>43000</v>
      </c>
    </row>
    <row r="26" spans="1:8" x14ac:dyDescent="0.25">
      <c r="A26" t="s">
        <v>67</v>
      </c>
      <c r="B26" t="s">
        <v>68</v>
      </c>
      <c r="C26" s="20">
        <v>0</v>
      </c>
      <c r="D26" s="21" t="s">
        <v>20</v>
      </c>
      <c r="E26" s="21" t="s">
        <v>30</v>
      </c>
      <c r="F26" s="22" t="s">
        <v>35</v>
      </c>
      <c r="G26" t="s">
        <v>23</v>
      </c>
      <c r="H26" s="9">
        <v>30000</v>
      </c>
    </row>
    <row r="27" spans="1:8" x14ac:dyDescent="0.25">
      <c r="A27" t="s">
        <v>69</v>
      </c>
      <c r="B27" t="s">
        <v>70</v>
      </c>
      <c r="C27" s="20">
        <v>6</v>
      </c>
      <c r="D27" s="21" t="s">
        <v>20</v>
      </c>
      <c r="E27" s="21" t="s">
        <v>2</v>
      </c>
      <c r="F27" s="22" t="s">
        <v>35</v>
      </c>
      <c r="G27" t="s">
        <v>27</v>
      </c>
      <c r="H27" s="9">
        <v>65000</v>
      </c>
    </row>
    <row r="28" spans="1:8" x14ac:dyDescent="0.25">
      <c r="A28" t="s">
        <v>4</v>
      </c>
      <c r="B28" t="s">
        <v>71</v>
      </c>
      <c r="C28" s="20">
        <v>3</v>
      </c>
      <c r="D28" s="21" t="s">
        <v>20</v>
      </c>
      <c r="E28" s="21" t="s">
        <v>2</v>
      </c>
      <c r="F28" s="22" t="s">
        <v>22</v>
      </c>
      <c r="G28" t="s">
        <v>27</v>
      </c>
      <c r="H28" s="9">
        <v>41500</v>
      </c>
    </row>
    <row r="29" spans="1:8" x14ac:dyDescent="0.25">
      <c r="A29" t="s">
        <v>72</v>
      </c>
      <c r="B29" t="s">
        <v>73</v>
      </c>
      <c r="C29" s="20">
        <v>5</v>
      </c>
      <c r="D29" s="21" t="s">
        <v>20</v>
      </c>
      <c r="E29" s="21" t="s">
        <v>30</v>
      </c>
      <c r="F29" s="22" t="s">
        <v>35</v>
      </c>
      <c r="G29" t="s">
        <v>23</v>
      </c>
      <c r="H29" s="9">
        <v>42500</v>
      </c>
    </row>
    <row r="30" spans="1:8" x14ac:dyDescent="0.25">
      <c r="A30" t="s">
        <v>74</v>
      </c>
      <c r="B30" t="s">
        <v>75</v>
      </c>
      <c r="C30" s="20">
        <v>3</v>
      </c>
      <c r="D30" s="21" t="s">
        <v>26</v>
      </c>
      <c r="E30" s="21" t="s">
        <v>21</v>
      </c>
      <c r="F30" s="22" t="s">
        <v>22</v>
      </c>
      <c r="G30" t="s">
        <v>23</v>
      </c>
      <c r="H30" s="9">
        <v>36000</v>
      </c>
    </row>
    <row r="31" spans="1:8" x14ac:dyDescent="0.25">
      <c r="A31" t="s">
        <v>76</v>
      </c>
      <c r="B31" t="s">
        <v>77</v>
      </c>
      <c r="C31" s="20">
        <v>4</v>
      </c>
      <c r="D31" s="21" t="s">
        <v>20</v>
      </c>
      <c r="E31" s="21" t="s">
        <v>30</v>
      </c>
      <c r="F31" s="22" t="s">
        <v>22</v>
      </c>
      <c r="G31" t="s">
        <v>27</v>
      </c>
      <c r="H31" s="9">
        <v>49500</v>
      </c>
    </row>
    <row r="32" spans="1:8" x14ac:dyDescent="0.25">
      <c r="A32" t="s">
        <v>78</v>
      </c>
      <c r="B32" t="s">
        <v>79</v>
      </c>
      <c r="C32" s="20">
        <v>2</v>
      </c>
      <c r="D32" s="21" t="s">
        <v>26</v>
      </c>
      <c r="E32" s="21" t="s">
        <v>21</v>
      </c>
      <c r="F32" s="22" t="s">
        <v>22</v>
      </c>
      <c r="G32" t="s">
        <v>23</v>
      </c>
      <c r="H32" s="9">
        <v>22500</v>
      </c>
    </row>
    <row r="33" spans="1:8" x14ac:dyDescent="0.25">
      <c r="A33" t="s">
        <v>80</v>
      </c>
      <c r="B33" t="s">
        <v>81</v>
      </c>
      <c r="C33" s="20">
        <v>2</v>
      </c>
      <c r="D33" s="21" t="s">
        <v>20</v>
      </c>
      <c r="E33" s="21" t="s">
        <v>30</v>
      </c>
      <c r="F33" s="22" t="s">
        <v>22</v>
      </c>
      <c r="G33" t="s">
        <v>27</v>
      </c>
      <c r="H33" s="9">
        <v>41500</v>
      </c>
    </row>
    <row r="34" spans="1:8" x14ac:dyDescent="0.25">
      <c r="A34" t="s">
        <v>82</v>
      </c>
      <c r="B34" t="s">
        <v>83</v>
      </c>
      <c r="C34" s="20">
        <v>1</v>
      </c>
      <c r="D34" s="21" t="s">
        <v>26</v>
      </c>
      <c r="E34" s="21" t="s">
        <v>2</v>
      </c>
      <c r="F34" s="22" t="s">
        <v>35</v>
      </c>
      <c r="G34" t="s">
        <v>23</v>
      </c>
      <c r="H34" s="9">
        <v>44500</v>
      </c>
    </row>
    <row r="35" spans="1:8" x14ac:dyDescent="0.25">
      <c r="A35" t="s">
        <v>84</v>
      </c>
      <c r="B35" t="s">
        <v>85</v>
      </c>
      <c r="C35" s="20">
        <v>4</v>
      </c>
      <c r="D35" s="21" t="s">
        <v>26</v>
      </c>
      <c r="E35" s="21" t="s">
        <v>30</v>
      </c>
      <c r="F35" s="22" t="s">
        <v>22</v>
      </c>
      <c r="G35" t="s">
        <v>23</v>
      </c>
      <c r="H35" s="9">
        <v>43000</v>
      </c>
    </row>
    <row r="36" spans="1:8" x14ac:dyDescent="0.25">
      <c r="A36" t="s">
        <v>86</v>
      </c>
      <c r="B36" t="s">
        <v>87</v>
      </c>
      <c r="C36" s="20">
        <v>2</v>
      </c>
      <c r="D36" s="21" t="s">
        <v>26</v>
      </c>
      <c r="E36" s="21" t="s">
        <v>21</v>
      </c>
      <c r="F36" s="22" t="s">
        <v>35</v>
      </c>
      <c r="G36" t="s">
        <v>23</v>
      </c>
      <c r="H36" s="9">
        <v>42500</v>
      </c>
    </row>
    <row r="37" spans="1:8" x14ac:dyDescent="0.25">
      <c r="A37" t="s">
        <v>88</v>
      </c>
      <c r="B37" t="s">
        <v>89</v>
      </c>
      <c r="C37" s="20">
        <v>4</v>
      </c>
      <c r="D37" s="21" t="s">
        <v>20</v>
      </c>
      <c r="E37" s="21" t="s">
        <v>30</v>
      </c>
      <c r="F37" s="22" t="s">
        <v>35</v>
      </c>
      <c r="G37" t="s">
        <v>23</v>
      </c>
      <c r="H37" s="9">
        <v>38000</v>
      </c>
    </row>
    <row r="38" spans="1:8" x14ac:dyDescent="0.25">
      <c r="A38" t="s">
        <v>90</v>
      </c>
      <c r="B38" t="s">
        <v>91</v>
      </c>
      <c r="C38" s="20">
        <v>3</v>
      </c>
      <c r="D38" s="21" t="s">
        <v>20</v>
      </c>
      <c r="E38" s="21" t="s">
        <v>21</v>
      </c>
      <c r="F38" s="22" t="s">
        <v>35</v>
      </c>
      <c r="G38" t="s">
        <v>23</v>
      </c>
      <c r="H38" s="9">
        <v>38000</v>
      </c>
    </row>
    <row r="39" spans="1:8" x14ac:dyDescent="0.25">
      <c r="A39" t="s">
        <v>92</v>
      </c>
      <c r="B39" t="s">
        <v>93</v>
      </c>
      <c r="C39" s="20">
        <v>5</v>
      </c>
      <c r="D39" s="21" t="s">
        <v>20</v>
      </c>
      <c r="E39" s="21" t="s">
        <v>30</v>
      </c>
      <c r="F39" s="22" t="s">
        <v>35</v>
      </c>
      <c r="G39" t="s">
        <v>27</v>
      </c>
      <c r="H39" s="9">
        <v>55500</v>
      </c>
    </row>
    <row r="40" spans="1:8" x14ac:dyDescent="0.25">
      <c r="A40" t="s">
        <v>94</v>
      </c>
      <c r="B40" t="s">
        <v>95</v>
      </c>
      <c r="C40" s="20">
        <v>2</v>
      </c>
      <c r="D40" s="21" t="s">
        <v>26</v>
      </c>
      <c r="E40" s="21" t="s">
        <v>2</v>
      </c>
      <c r="F40" s="22" t="s">
        <v>35</v>
      </c>
      <c r="G40" t="s">
        <v>27</v>
      </c>
      <c r="H40" s="9">
        <v>49500</v>
      </c>
    </row>
    <row r="41" spans="1:8" x14ac:dyDescent="0.25">
      <c r="A41" t="s">
        <v>96</v>
      </c>
      <c r="B41" t="s">
        <v>97</v>
      </c>
      <c r="C41" s="20">
        <v>3</v>
      </c>
      <c r="D41" s="21" t="s">
        <v>20</v>
      </c>
      <c r="E41" s="21" t="s">
        <v>2</v>
      </c>
      <c r="F41" s="22" t="s">
        <v>35</v>
      </c>
      <c r="G41" t="s">
        <v>23</v>
      </c>
      <c r="H41" s="9">
        <v>37500</v>
      </c>
    </row>
    <row r="42" spans="1:8" x14ac:dyDescent="0.25">
      <c r="A42" t="s">
        <v>98</v>
      </c>
      <c r="B42" t="s">
        <v>99</v>
      </c>
      <c r="C42" s="20">
        <v>1</v>
      </c>
      <c r="D42" s="21" t="s">
        <v>20</v>
      </c>
      <c r="E42" s="21" t="s">
        <v>2</v>
      </c>
      <c r="F42" s="22" t="s">
        <v>35</v>
      </c>
      <c r="G42" t="s">
        <v>23</v>
      </c>
      <c r="H42" s="9">
        <v>44500</v>
      </c>
    </row>
    <row r="43" spans="1:8" x14ac:dyDescent="0.25">
      <c r="A43" t="s">
        <v>5</v>
      </c>
      <c r="B43" t="s">
        <v>100</v>
      </c>
      <c r="C43" s="20">
        <v>1</v>
      </c>
      <c r="D43" s="21" t="s">
        <v>20</v>
      </c>
      <c r="E43" s="21" t="s">
        <v>2</v>
      </c>
      <c r="F43" s="22" t="s">
        <v>22</v>
      </c>
      <c r="G43" t="s">
        <v>23</v>
      </c>
      <c r="H43" s="9">
        <v>29500</v>
      </c>
    </row>
    <row r="44" spans="1:8" x14ac:dyDescent="0.25">
      <c r="A44" t="s">
        <v>101</v>
      </c>
      <c r="B44" t="s">
        <v>102</v>
      </c>
      <c r="C44" s="20">
        <v>3</v>
      </c>
      <c r="D44" s="21" t="s">
        <v>26</v>
      </c>
      <c r="E44" s="21" t="s">
        <v>2</v>
      </c>
      <c r="F44" s="22" t="s">
        <v>35</v>
      </c>
      <c r="G44" t="s">
        <v>27</v>
      </c>
      <c r="H44" s="9">
        <v>47000</v>
      </c>
    </row>
    <row r="45" spans="1:8" x14ac:dyDescent="0.25">
      <c r="A45" t="s">
        <v>103</v>
      </c>
      <c r="B45" t="s">
        <v>104</v>
      </c>
      <c r="C45" s="20">
        <v>0</v>
      </c>
      <c r="D45" s="21" t="s">
        <v>20</v>
      </c>
      <c r="E45" s="21" t="s">
        <v>30</v>
      </c>
      <c r="F45" s="22" t="s">
        <v>35</v>
      </c>
      <c r="G45" t="s">
        <v>23</v>
      </c>
      <c r="H45" s="9">
        <v>28000</v>
      </c>
    </row>
    <row r="46" spans="1:8" x14ac:dyDescent="0.25">
      <c r="A46" t="s">
        <v>105</v>
      </c>
      <c r="B46" t="s">
        <v>106</v>
      </c>
      <c r="C46" s="20">
        <v>2</v>
      </c>
      <c r="D46" s="21" t="s">
        <v>20</v>
      </c>
      <c r="E46" s="21" t="s">
        <v>2</v>
      </c>
      <c r="F46" s="22" t="s">
        <v>35</v>
      </c>
      <c r="G46" t="s">
        <v>23</v>
      </c>
      <c r="H46" s="9">
        <v>41500</v>
      </c>
    </row>
    <row r="47" spans="1:8" x14ac:dyDescent="0.25">
      <c r="A47" t="s">
        <v>107</v>
      </c>
      <c r="B47" t="s">
        <v>108</v>
      </c>
      <c r="C47" s="20">
        <v>7</v>
      </c>
      <c r="D47" s="21" t="s">
        <v>26</v>
      </c>
      <c r="E47" s="21" t="s">
        <v>2</v>
      </c>
      <c r="F47" s="22" t="s">
        <v>22</v>
      </c>
      <c r="G47" t="s">
        <v>27</v>
      </c>
      <c r="H47" s="9">
        <v>75000</v>
      </c>
    </row>
    <row r="48" spans="1:8" x14ac:dyDescent="0.25">
      <c r="A48" t="s">
        <v>109</v>
      </c>
      <c r="B48" t="s">
        <v>110</v>
      </c>
      <c r="C48" s="20">
        <v>7</v>
      </c>
      <c r="D48" s="21" t="s">
        <v>26</v>
      </c>
      <c r="E48" s="21" t="s">
        <v>21</v>
      </c>
      <c r="F48" s="22" t="s">
        <v>35</v>
      </c>
      <c r="G48" t="s">
        <v>27</v>
      </c>
      <c r="H48" s="9">
        <v>74000</v>
      </c>
    </row>
    <row r="49" spans="1:8" x14ac:dyDescent="0.25">
      <c r="A49" t="s">
        <v>111</v>
      </c>
      <c r="B49" t="s">
        <v>112</v>
      </c>
      <c r="C49" s="20">
        <v>1</v>
      </c>
      <c r="D49" s="21" t="s">
        <v>26</v>
      </c>
      <c r="E49" s="21" t="s">
        <v>21</v>
      </c>
      <c r="F49" s="22" t="s">
        <v>22</v>
      </c>
      <c r="G49" t="s">
        <v>23</v>
      </c>
      <c r="H49" s="9">
        <v>42000</v>
      </c>
    </row>
    <row r="50" spans="1:8" x14ac:dyDescent="0.25">
      <c r="A50" t="s">
        <v>113</v>
      </c>
      <c r="B50" t="s">
        <v>114</v>
      </c>
      <c r="C50" s="20">
        <v>5</v>
      </c>
      <c r="D50" s="21" t="s">
        <v>26</v>
      </c>
      <c r="E50" s="21" t="s">
        <v>21</v>
      </c>
      <c r="F50" s="22" t="s">
        <v>22</v>
      </c>
      <c r="G50" t="s">
        <v>27</v>
      </c>
      <c r="H50" s="9">
        <v>52000</v>
      </c>
    </row>
    <row r="51" spans="1:8" x14ac:dyDescent="0.25">
      <c r="A51" t="s">
        <v>115</v>
      </c>
      <c r="B51" t="s">
        <v>116</v>
      </c>
      <c r="C51" s="20">
        <v>4</v>
      </c>
      <c r="D51" s="21" t="s">
        <v>20</v>
      </c>
      <c r="E51" s="21" t="s">
        <v>21</v>
      </c>
      <c r="F51" s="22" t="s">
        <v>35</v>
      </c>
      <c r="G51" t="s">
        <v>23</v>
      </c>
      <c r="H51" s="9">
        <v>39000</v>
      </c>
    </row>
    <row r="52" spans="1:8" x14ac:dyDescent="0.25">
      <c r="A52" t="s">
        <v>117</v>
      </c>
      <c r="B52" t="s">
        <v>118</v>
      </c>
      <c r="C52" s="20">
        <v>4</v>
      </c>
      <c r="D52" s="21" t="s">
        <v>20</v>
      </c>
      <c r="E52" s="21" t="s">
        <v>30</v>
      </c>
      <c r="F52" s="22" t="s">
        <v>35</v>
      </c>
      <c r="G52" t="s">
        <v>27</v>
      </c>
      <c r="H52" s="9">
        <v>55000</v>
      </c>
    </row>
    <row r="53" spans="1:8" x14ac:dyDescent="0.25">
      <c r="A53" t="s">
        <v>119</v>
      </c>
      <c r="B53" t="s">
        <v>120</v>
      </c>
      <c r="C53" s="20">
        <v>1</v>
      </c>
      <c r="D53" s="21" t="s">
        <v>26</v>
      </c>
      <c r="E53" s="21" t="s">
        <v>21</v>
      </c>
      <c r="F53" s="22" t="s">
        <v>22</v>
      </c>
      <c r="G53" t="s">
        <v>23</v>
      </c>
      <c r="H53" s="9">
        <v>31000</v>
      </c>
    </row>
    <row r="54" spans="1:8" x14ac:dyDescent="0.25">
      <c r="A54" t="s">
        <v>121</v>
      </c>
      <c r="B54" t="s">
        <v>122</v>
      </c>
      <c r="C54" s="20">
        <v>4</v>
      </c>
      <c r="D54" s="21" t="s">
        <v>20</v>
      </c>
      <c r="E54" s="21" t="s">
        <v>30</v>
      </c>
      <c r="F54" s="22" t="s">
        <v>22</v>
      </c>
      <c r="G54" t="s">
        <v>23</v>
      </c>
      <c r="H54" s="9">
        <v>39000</v>
      </c>
    </row>
    <row r="55" spans="1:8" x14ac:dyDescent="0.25">
      <c r="A55" t="s">
        <v>121</v>
      </c>
      <c r="B55" t="s">
        <v>123</v>
      </c>
      <c r="C55" s="20">
        <v>5</v>
      </c>
      <c r="D55" s="21" t="s">
        <v>26</v>
      </c>
      <c r="E55" s="21" t="s">
        <v>30</v>
      </c>
      <c r="F55" s="22" t="s">
        <v>35</v>
      </c>
      <c r="G55" t="s">
        <v>23</v>
      </c>
      <c r="H55" s="9">
        <v>52500</v>
      </c>
    </row>
    <row r="56" spans="1:8" x14ac:dyDescent="0.25">
      <c r="A56" t="s">
        <v>124</v>
      </c>
      <c r="B56" t="s">
        <v>125</v>
      </c>
      <c r="C56" s="20">
        <v>4</v>
      </c>
      <c r="D56" s="21" t="s">
        <v>20</v>
      </c>
      <c r="E56" s="21" t="s">
        <v>30</v>
      </c>
      <c r="F56" s="22" t="s">
        <v>22</v>
      </c>
      <c r="G56" t="s">
        <v>27</v>
      </c>
      <c r="H56" s="9">
        <v>39000</v>
      </c>
    </row>
    <row r="57" spans="1:8" x14ac:dyDescent="0.25">
      <c r="A57" t="s">
        <v>126</v>
      </c>
      <c r="B57" t="s">
        <v>127</v>
      </c>
      <c r="C57" s="20">
        <v>1</v>
      </c>
      <c r="D57" s="21" t="s">
        <v>20</v>
      </c>
      <c r="E57" s="21" t="s">
        <v>2</v>
      </c>
      <c r="F57" s="22" t="s">
        <v>35</v>
      </c>
      <c r="G57" t="s">
        <v>23</v>
      </c>
      <c r="H57" s="9">
        <v>39000</v>
      </c>
    </row>
    <row r="58" spans="1:8" x14ac:dyDescent="0.25">
      <c r="A58" t="s">
        <v>128</v>
      </c>
      <c r="B58" t="s">
        <v>129</v>
      </c>
      <c r="C58" s="20">
        <v>5</v>
      </c>
      <c r="D58" s="21" t="s">
        <v>26</v>
      </c>
      <c r="E58" s="21" t="s">
        <v>21</v>
      </c>
      <c r="F58" s="22" t="s">
        <v>35</v>
      </c>
      <c r="G58" t="s">
        <v>27</v>
      </c>
      <c r="H58" s="9">
        <v>52500</v>
      </c>
    </row>
    <row r="59" spans="1:8" x14ac:dyDescent="0.25">
      <c r="A59" t="s">
        <v>130</v>
      </c>
      <c r="B59" t="s">
        <v>131</v>
      </c>
      <c r="C59" s="20">
        <v>1</v>
      </c>
      <c r="D59" s="21" t="s">
        <v>26</v>
      </c>
      <c r="E59" s="21" t="s">
        <v>21</v>
      </c>
      <c r="F59" s="22" t="s">
        <v>35</v>
      </c>
      <c r="G59" t="s">
        <v>23</v>
      </c>
      <c r="H59" s="9">
        <v>47000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283A-0AD5-4E36-A0FA-DBFB08845AA1}">
  <dimension ref="A1:F88"/>
  <sheetViews>
    <sheetView zoomScale="120" zoomScaleNormal="120" workbookViewId="0">
      <selection activeCell="A13" sqref="A13"/>
    </sheetView>
  </sheetViews>
  <sheetFormatPr defaultRowHeight="15" x14ac:dyDescent="0.25"/>
  <cols>
    <col min="1" max="1" width="12.85546875" customWidth="1"/>
    <col min="2" max="2" width="13.28515625" customWidth="1"/>
    <col min="3" max="5" width="12.85546875" customWidth="1"/>
    <col min="6" max="6" width="16.140625" customWidth="1"/>
  </cols>
  <sheetData>
    <row r="1" spans="1:6" ht="18.75" x14ac:dyDescent="0.3">
      <c r="A1" s="48" t="s">
        <v>215</v>
      </c>
    </row>
    <row r="3" spans="1:6" x14ac:dyDescent="0.25">
      <c r="A3" s="49" t="s">
        <v>216</v>
      </c>
    </row>
    <row r="4" spans="1:6" x14ac:dyDescent="0.25">
      <c r="A4" s="50" t="s">
        <v>217</v>
      </c>
    </row>
    <row r="5" spans="1:6" x14ac:dyDescent="0.25">
      <c r="A5" s="50" t="s">
        <v>218</v>
      </c>
    </row>
    <row r="6" spans="1:6" x14ac:dyDescent="0.25">
      <c r="A6" s="50" t="s">
        <v>219</v>
      </c>
    </row>
    <row r="7" spans="1:6" x14ac:dyDescent="0.25">
      <c r="A7" s="50" t="s">
        <v>220</v>
      </c>
    </row>
    <row r="8" spans="1:6" x14ac:dyDescent="0.25">
      <c r="A8" s="50" t="s">
        <v>221</v>
      </c>
    </row>
    <row r="9" spans="1:6" x14ac:dyDescent="0.25">
      <c r="A9" s="50" t="s">
        <v>222</v>
      </c>
    </row>
    <row r="10" spans="1:6" x14ac:dyDescent="0.25">
      <c r="A10" s="50" t="s">
        <v>223</v>
      </c>
    </row>
    <row r="12" spans="1:6" ht="15.75" thickBot="1" x14ac:dyDescent="0.3">
      <c r="A12" s="54" t="s">
        <v>179</v>
      </c>
      <c r="B12" s="55" t="s">
        <v>180</v>
      </c>
      <c r="C12" s="55" t="s">
        <v>181</v>
      </c>
      <c r="D12" s="55" t="s">
        <v>7</v>
      </c>
      <c r="E12" s="55" t="s">
        <v>8</v>
      </c>
      <c r="F12" s="55" t="s">
        <v>224</v>
      </c>
    </row>
    <row r="13" spans="1:6" ht="15.75" thickTop="1" x14ac:dyDescent="0.25">
      <c r="A13" s="56">
        <v>43283</v>
      </c>
      <c r="B13" s="57" t="s">
        <v>182</v>
      </c>
      <c r="C13" s="57" t="s">
        <v>183</v>
      </c>
      <c r="D13" s="57" t="s">
        <v>184</v>
      </c>
      <c r="E13" s="57">
        <v>779</v>
      </c>
      <c r="F13" s="58">
        <f>IF(Tables!$D13="Bananas",Tables!$E13*10%,0)</f>
        <v>77.900000000000006</v>
      </c>
    </row>
    <row r="14" spans="1:6" x14ac:dyDescent="0.25">
      <c r="A14" s="59">
        <v>43286</v>
      </c>
      <c r="B14" s="60" t="s">
        <v>185</v>
      </c>
      <c r="C14" s="60" t="s">
        <v>183</v>
      </c>
      <c r="D14" s="60" t="s">
        <v>186</v>
      </c>
      <c r="E14" s="60">
        <v>1037</v>
      </c>
      <c r="F14" s="61">
        <f>IF(Tables!$D14="Bananas",Tables!$E14*10%,0)</f>
        <v>0</v>
      </c>
    </row>
    <row r="15" spans="1:6" x14ac:dyDescent="0.25">
      <c r="A15" s="62">
        <v>43287</v>
      </c>
      <c r="B15" s="51" t="s">
        <v>187</v>
      </c>
      <c r="C15" s="51" t="s">
        <v>188</v>
      </c>
      <c r="D15" s="51" t="s">
        <v>189</v>
      </c>
      <c r="E15" s="51">
        <v>1442</v>
      </c>
      <c r="F15" s="63">
        <f>IF(Tables!$D15="Bananas",Tables!$E15*10%,0)</f>
        <v>0</v>
      </c>
    </row>
    <row r="16" spans="1:6" x14ac:dyDescent="0.25">
      <c r="A16" s="59">
        <v>43288</v>
      </c>
      <c r="B16" s="60" t="s">
        <v>182</v>
      </c>
      <c r="C16" s="60" t="s">
        <v>190</v>
      </c>
      <c r="D16" s="60" t="s">
        <v>189</v>
      </c>
      <c r="E16" s="60">
        <v>503</v>
      </c>
      <c r="F16" s="61">
        <f>IF(Tables!$D16="Bananas",Tables!$E16*10%,0)</f>
        <v>0</v>
      </c>
    </row>
    <row r="17" spans="1:6" x14ac:dyDescent="0.25">
      <c r="A17" s="62">
        <v>43289</v>
      </c>
      <c r="B17" s="51" t="s">
        <v>182</v>
      </c>
      <c r="C17" s="51" t="s">
        <v>191</v>
      </c>
      <c r="D17" s="51" t="s">
        <v>192</v>
      </c>
      <c r="E17" s="51">
        <v>1042</v>
      </c>
      <c r="F17" s="63">
        <f>IF(Tables!$D17="Bananas",Tables!$E17*10%,0)</f>
        <v>0</v>
      </c>
    </row>
    <row r="18" spans="1:6" x14ac:dyDescent="0.25">
      <c r="A18" s="59">
        <v>43299</v>
      </c>
      <c r="B18" s="60" t="s">
        <v>193</v>
      </c>
      <c r="C18" s="60" t="s">
        <v>194</v>
      </c>
      <c r="D18" s="60" t="s">
        <v>184</v>
      </c>
      <c r="E18" s="60">
        <v>605</v>
      </c>
      <c r="F18" s="61">
        <f>IF(Tables!$D18="Bananas",Tables!$E18*10%,0)</f>
        <v>60.5</v>
      </c>
    </row>
    <row r="19" spans="1:6" x14ac:dyDescent="0.25">
      <c r="A19" s="62">
        <v>43299</v>
      </c>
      <c r="B19" s="51" t="s">
        <v>193</v>
      </c>
      <c r="C19" s="51" t="s">
        <v>195</v>
      </c>
      <c r="D19" s="51" t="s">
        <v>189</v>
      </c>
      <c r="E19" s="51">
        <v>549</v>
      </c>
      <c r="F19" s="63">
        <f>IF(Tables!$D19="Bananas",Tables!$E19*10%,0)</f>
        <v>0</v>
      </c>
    </row>
    <row r="20" spans="1:6" x14ac:dyDescent="0.25">
      <c r="A20" s="59">
        <v>43300</v>
      </c>
      <c r="B20" s="60" t="s">
        <v>196</v>
      </c>
      <c r="C20" s="60" t="s">
        <v>197</v>
      </c>
      <c r="D20" s="60" t="s">
        <v>189</v>
      </c>
      <c r="E20" s="60">
        <v>840</v>
      </c>
      <c r="F20" s="61">
        <f>IF(Tables!$D20="Bananas",Tables!$E20*10%,0)</f>
        <v>0</v>
      </c>
    </row>
    <row r="21" spans="1:6" x14ac:dyDescent="0.25">
      <c r="A21" s="62">
        <v>43302</v>
      </c>
      <c r="B21" s="51" t="s">
        <v>185</v>
      </c>
      <c r="C21" s="51" t="s">
        <v>198</v>
      </c>
      <c r="D21" s="51" t="s">
        <v>186</v>
      </c>
      <c r="E21" s="51">
        <v>1049</v>
      </c>
      <c r="F21" s="63">
        <f>IF(Tables!$D21="Bananas",Tables!$E21*10%,0)</f>
        <v>0</v>
      </c>
    </row>
    <row r="22" spans="1:6" x14ac:dyDescent="0.25">
      <c r="A22" s="59">
        <v>43304</v>
      </c>
      <c r="B22" s="60" t="s">
        <v>187</v>
      </c>
      <c r="C22" s="60" t="s">
        <v>197</v>
      </c>
      <c r="D22" s="60" t="s">
        <v>199</v>
      </c>
      <c r="E22" s="60">
        <v>1360</v>
      </c>
      <c r="F22" s="61">
        <f>IF(Tables!$D22="Bananas",Tables!$E22*10%,0)</f>
        <v>0</v>
      </c>
    </row>
    <row r="23" spans="1:6" x14ac:dyDescent="0.25">
      <c r="A23" s="62">
        <v>43307</v>
      </c>
      <c r="B23" s="51" t="s">
        <v>185</v>
      </c>
      <c r="C23" s="51" t="s">
        <v>200</v>
      </c>
      <c r="D23" s="51" t="s">
        <v>184</v>
      </c>
      <c r="E23" s="51">
        <v>1403</v>
      </c>
      <c r="F23" s="63">
        <f>IF(Tables!$D23="Bananas",Tables!$E23*10%,0)</f>
        <v>140.30000000000001</v>
      </c>
    </row>
    <row r="24" spans="1:6" x14ac:dyDescent="0.25">
      <c r="A24" s="59">
        <v>43308</v>
      </c>
      <c r="B24" s="60" t="s">
        <v>196</v>
      </c>
      <c r="C24" s="60" t="s">
        <v>201</v>
      </c>
      <c r="D24" s="60" t="s">
        <v>202</v>
      </c>
      <c r="E24" s="60">
        <v>1088</v>
      </c>
      <c r="F24" s="61">
        <f>IF(Tables!$D24="Bananas",Tables!$E24*10%,0)</f>
        <v>0</v>
      </c>
    </row>
    <row r="25" spans="1:6" x14ac:dyDescent="0.25">
      <c r="A25" s="62">
        <v>43310</v>
      </c>
      <c r="B25" s="51" t="s">
        <v>182</v>
      </c>
      <c r="C25" s="51" t="s">
        <v>190</v>
      </c>
      <c r="D25" s="51" t="s">
        <v>202</v>
      </c>
      <c r="E25" s="51">
        <v>1368</v>
      </c>
      <c r="F25" s="63">
        <f>IF(Tables!$D25="Bananas",Tables!$E25*10%,0)</f>
        <v>0</v>
      </c>
    </row>
    <row r="26" spans="1:6" x14ac:dyDescent="0.25">
      <c r="A26" s="59">
        <v>43310</v>
      </c>
      <c r="B26" s="60" t="s">
        <v>196</v>
      </c>
      <c r="C26" s="60" t="s">
        <v>190</v>
      </c>
      <c r="D26" s="60" t="s">
        <v>184</v>
      </c>
      <c r="E26" s="60">
        <v>1317</v>
      </c>
      <c r="F26" s="61">
        <f>IF(Tables!$D26="Bananas",Tables!$E26*10%,0)</f>
        <v>131.70000000000002</v>
      </c>
    </row>
    <row r="27" spans="1:6" x14ac:dyDescent="0.25">
      <c r="A27" s="62">
        <v>43318</v>
      </c>
      <c r="B27" s="51" t="s">
        <v>182</v>
      </c>
      <c r="C27" s="51" t="s">
        <v>200</v>
      </c>
      <c r="D27" s="51" t="s">
        <v>184</v>
      </c>
      <c r="E27" s="51">
        <v>686</v>
      </c>
      <c r="F27" s="63">
        <f>IF(Tables!$D27="Bananas",Tables!$E27*10%,0)</f>
        <v>68.600000000000009</v>
      </c>
    </row>
    <row r="28" spans="1:6" x14ac:dyDescent="0.25">
      <c r="A28" s="59">
        <v>43319</v>
      </c>
      <c r="B28" s="60" t="s">
        <v>182</v>
      </c>
      <c r="C28" s="60" t="s">
        <v>201</v>
      </c>
      <c r="D28" s="60" t="s">
        <v>192</v>
      </c>
      <c r="E28" s="60">
        <v>811</v>
      </c>
      <c r="F28" s="61">
        <f>IF(Tables!$D28="Bananas",Tables!$E28*10%,0)</f>
        <v>0</v>
      </c>
    </row>
    <row r="29" spans="1:6" x14ac:dyDescent="0.25">
      <c r="A29" s="62">
        <v>43320</v>
      </c>
      <c r="B29" s="51" t="s">
        <v>182</v>
      </c>
      <c r="C29" s="51" t="s">
        <v>183</v>
      </c>
      <c r="D29" s="51" t="s">
        <v>189</v>
      </c>
      <c r="E29" s="51">
        <v>624</v>
      </c>
      <c r="F29" s="63">
        <f>IF(Tables!$D29="Bananas",Tables!$E29*10%,0)</f>
        <v>0</v>
      </c>
    </row>
    <row r="30" spans="1:6" x14ac:dyDescent="0.25">
      <c r="A30" s="59">
        <v>43321</v>
      </c>
      <c r="B30" s="60" t="s">
        <v>182</v>
      </c>
      <c r="C30" s="60" t="s">
        <v>188</v>
      </c>
      <c r="D30" s="60" t="s">
        <v>186</v>
      </c>
      <c r="E30" s="60">
        <v>1123</v>
      </c>
      <c r="F30" s="61">
        <f>IF(Tables!$D30="Bananas",Tables!$E30*10%,0)</f>
        <v>0</v>
      </c>
    </row>
    <row r="31" spans="1:6" x14ac:dyDescent="0.25">
      <c r="A31" s="62">
        <v>43323</v>
      </c>
      <c r="B31" s="51" t="s">
        <v>182</v>
      </c>
      <c r="C31" s="51" t="s">
        <v>203</v>
      </c>
      <c r="D31" s="51" t="s">
        <v>192</v>
      </c>
      <c r="E31" s="51">
        <v>1482</v>
      </c>
      <c r="F31" s="63">
        <f>IF(Tables!$D31="Bananas",Tables!$E31*10%,0)</f>
        <v>0</v>
      </c>
    </row>
    <row r="32" spans="1:6" x14ac:dyDescent="0.25">
      <c r="A32" s="59">
        <v>43328</v>
      </c>
      <c r="B32" s="60" t="s">
        <v>185</v>
      </c>
      <c r="C32" s="60" t="s">
        <v>200</v>
      </c>
      <c r="D32" s="60" t="s">
        <v>199</v>
      </c>
      <c r="E32" s="60">
        <v>882</v>
      </c>
      <c r="F32" s="61">
        <f>IF(Tables!$D32="Bananas",Tables!$E32*10%,0)</f>
        <v>0</v>
      </c>
    </row>
    <row r="33" spans="1:6" x14ac:dyDescent="0.25">
      <c r="A33" s="62">
        <v>43333</v>
      </c>
      <c r="B33" s="51" t="s">
        <v>193</v>
      </c>
      <c r="C33" s="51" t="s">
        <v>194</v>
      </c>
      <c r="D33" s="51" t="s">
        <v>199</v>
      </c>
      <c r="E33" s="51">
        <v>558</v>
      </c>
      <c r="F33" s="63">
        <f>IF(Tables!$D33="Bananas",Tables!$E33*10%,0)</f>
        <v>0</v>
      </c>
    </row>
    <row r="34" spans="1:6" x14ac:dyDescent="0.25">
      <c r="A34" s="59">
        <v>43334</v>
      </c>
      <c r="B34" s="60" t="s">
        <v>193</v>
      </c>
      <c r="C34" s="60" t="s">
        <v>198</v>
      </c>
      <c r="D34" s="60" t="s">
        <v>186</v>
      </c>
      <c r="E34" s="60">
        <v>394</v>
      </c>
      <c r="F34" s="61">
        <f>IF(Tables!$D34="Bananas",Tables!$E34*10%,0)</f>
        <v>0</v>
      </c>
    </row>
    <row r="35" spans="1:6" x14ac:dyDescent="0.25">
      <c r="A35" s="62">
        <v>43336</v>
      </c>
      <c r="B35" s="51" t="s">
        <v>185</v>
      </c>
      <c r="C35" s="51" t="s">
        <v>188</v>
      </c>
      <c r="D35" s="51" t="s">
        <v>202</v>
      </c>
      <c r="E35" s="51">
        <v>286</v>
      </c>
      <c r="F35" s="63">
        <f>IF(Tables!$D35="Bananas",Tables!$E35*10%,0)</f>
        <v>0</v>
      </c>
    </row>
    <row r="36" spans="1:6" x14ac:dyDescent="0.25">
      <c r="A36" s="59">
        <v>43336</v>
      </c>
      <c r="B36" s="60" t="s">
        <v>196</v>
      </c>
      <c r="C36" s="60" t="s">
        <v>194</v>
      </c>
      <c r="D36" s="60" t="s">
        <v>186</v>
      </c>
      <c r="E36" s="60">
        <v>384</v>
      </c>
      <c r="F36" s="61">
        <f>IF(Tables!$D36="Bananas",Tables!$E36*10%,0)</f>
        <v>0</v>
      </c>
    </row>
    <row r="37" spans="1:6" x14ac:dyDescent="0.25">
      <c r="A37" s="62">
        <v>43341</v>
      </c>
      <c r="B37" s="51" t="s">
        <v>196</v>
      </c>
      <c r="C37" s="51" t="s">
        <v>191</v>
      </c>
      <c r="D37" s="51" t="s">
        <v>186</v>
      </c>
      <c r="E37" s="51">
        <v>416</v>
      </c>
      <c r="F37" s="63">
        <f>IF(Tables!$D37="Bananas",Tables!$E37*10%,0)</f>
        <v>0</v>
      </c>
    </row>
    <row r="38" spans="1:6" x14ac:dyDescent="0.25">
      <c r="A38" s="59">
        <v>43341</v>
      </c>
      <c r="B38" s="60" t="s">
        <v>182</v>
      </c>
      <c r="C38" s="60" t="s">
        <v>183</v>
      </c>
      <c r="D38" s="60" t="s">
        <v>192</v>
      </c>
      <c r="E38" s="60">
        <v>989</v>
      </c>
      <c r="F38" s="61">
        <f>IF(Tables!$D38="Bananas",Tables!$E38*10%,0)</f>
        <v>0</v>
      </c>
    </row>
    <row r="39" spans="1:6" x14ac:dyDescent="0.25">
      <c r="A39" s="62">
        <v>43343</v>
      </c>
      <c r="B39" s="51" t="s">
        <v>185</v>
      </c>
      <c r="C39" s="51" t="s">
        <v>198</v>
      </c>
      <c r="D39" s="51" t="s">
        <v>184</v>
      </c>
      <c r="E39" s="51">
        <v>821</v>
      </c>
      <c r="F39" s="63">
        <f>IF(Tables!$D39="Bananas",Tables!$E39*10%,0)</f>
        <v>82.100000000000009</v>
      </c>
    </row>
    <row r="40" spans="1:6" x14ac:dyDescent="0.25">
      <c r="A40" s="59">
        <v>43344</v>
      </c>
      <c r="B40" s="60" t="s">
        <v>187</v>
      </c>
      <c r="C40" s="60" t="s">
        <v>183</v>
      </c>
      <c r="D40" s="60" t="s">
        <v>184</v>
      </c>
      <c r="E40" s="60">
        <v>1113</v>
      </c>
      <c r="F40" s="61">
        <f>IF(Tables!$D40="Bananas",Tables!$E40*10%,0)</f>
        <v>111.30000000000001</v>
      </c>
    </row>
    <row r="41" spans="1:6" x14ac:dyDescent="0.25">
      <c r="A41" s="62">
        <v>43344</v>
      </c>
      <c r="B41" s="51" t="s">
        <v>185</v>
      </c>
      <c r="C41" s="51" t="s">
        <v>194</v>
      </c>
      <c r="D41" s="51" t="s">
        <v>192</v>
      </c>
      <c r="E41" s="51">
        <v>1399</v>
      </c>
      <c r="F41" s="63">
        <f>IF(Tables!$D41="Bananas",Tables!$E41*10%,0)</f>
        <v>0</v>
      </c>
    </row>
    <row r="42" spans="1:6" x14ac:dyDescent="0.25">
      <c r="A42" s="59">
        <v>43346</v>
      </c>
      <c r="B42" s="60" t="s">
        <v>185</v>
      </c>
      <c r="C42" s="60" t="s">
        <v>204</v>
      </c>
      <c r="D42" s="60" t="s">
        <v>192</v>
      </c>
      <c r="E42" s="60">
        <v>996</v>
      </c>
      <c r="F42" s="61">
        <f>IF(Tables!$D42="Bananas",Tables!$E42*10%,0)</f>
        <v>0</v>
      </c>
    </row>
    <row r="43" spans="1:6" x14ac:dyDescent="0.25">
      <c r="A43" s="62">
        <v>43349</v>
      </c>
      <c r="B43" s="51" t="s">
        <v>185</v>
      </c>
      <c r="C43" s="51" t="s">
        <v>203</v>
      </c>
      <c r="D43" s="51" t="s">
        <v>186</v>
      </c>
      <c r="E43" s="51">
        <v>407</v>
      </c>
      <c r="F43" s="63">
        <f>IF(Tables!$D43="Bananas",Tables!$E43*10%,0)</f>
        <v>0</v>
      </c>
    </row>
    <row r="44" spans="1:6" x14ac:dyDescent="0.25">
      <c r="A44" s="59">
        <v>43351</v>
      </c>
      <c r="B44" s="60" t="s">
        <v>182</v>
      </c>
      <c r="C44" s="60" t="s">
        <v>194</v>
      </c>
      <c r="D44" s="60" t="s">
        <v>184</v>
      </c>
      <c r="E44" s="60">
        <v>1265</v>
      </c>
      <c r="F44" s="61">
        <f>IF(Tables!$D44="Bananas",Tables!$E44*10%,0)</f>
        <v>126.5</v>
      </c>
    </row>
    <row r="45" spans="1:6" x14ac:dyDescent="0.25">
      <c r="A45" s="62">
        <v>43359</v>
      </c>
      <c r="B45" s="51" t="s">
        <v>193</v>
      </c>
      <c r="C45" s="51" t="s">
        <v>194</v>
      </c>
      <c r="D45" s="51" t="s">
        <v>199</v>
      </c>
      <c r="E45" s="51">
        <v>236</v>
      </c>
      <c r="F45" s="63">
        <f>IF(Tables!$D45="Bananas",Tables!$E45*10%,0)</f>
        <v>0</v>
      </c>
    </row>
    <row r="46" spans="1:6" x14ac:dyDescent="0.25">
      <c r="A46" s="59">
        <v>43367</v>
      </c>
      <c r="B46" s="60" t="s">
        <v>185</v>
      </c>
      <c r="C46" s="60" t="s">
        <v>205</v>
      </c>
      <c r="D46" s="60" t="s">
        <v>192</v>
      </c>
      <c r="E46" s="60">
        <v>1339</v>
      </c>
      <c r="F46" s="61">
        <f>IF(Tables!$D46="Bananas",Tables!$E46*10%,0)</f>
        <v>0</v>
      </c>
    </row>
    <row r="47" spans="1:6" x14ac:dyDescent="0.25">
      <c r="A47" s="62">
        <v>43368</v>
      </c>
      <c r="B47" s="51" t="s">
        <v>196</v>
      </c>
      <c r="C47" s="51" t="s">
        <v>205</v>
      </c>
      <c r="D47" s="51" t="s">
        <v>189</v>
      </c>
      <c r="E47" s="51">
        <v>361</v>
      </c>
      <c r="F47" s="63">
        <f>IF(Tables!$D47="Bananas",Tables!$E47*10%,0)</f>
        <v>0</v>
      </c>
    </row>
    <row r="48" spans="1:6" x14ac:dyDescent="0.25">
      <c r="A48" s="59">
        <v>43374</v>
      </c>
      <c r="B48" s="60" t="s">
        <v>185</v>
      </c>
      <c r="C48" s="60" t="s">
        <v>197</v>
      </c>
      <c r="D48" s="60" t="s">
        <v>184</v>
      </c>
      <c r="E48" s="60">
        <v>207</v>
      </c>
      <c r="F48" s="61">
        <f>IF(Tables!$D48="Bananas",Tables!$E48*10%,0)</f>
        <v>20.700000000000003</v>
      </c>
    </row>
    <row r="49" spans="1:6" x14ac:dyDescent="0.25">
      <c r="A49" s="62">
        <v>43376</v>
      </c>
      <c r="B49" s="51" t="s">
        <v>196</v>
      </c>
      <c r="C49" s="51" t="s">
        <v>191</v>
      </c>
      <c r="D49" s="51" t="s">
        <v>202</v>
      </c>
      <c r="E49" s="51">
        <v>1297</v>
      </c>
      <c r="F49" s="63">
        <f>IF(Tables!$D49="Bananas",Tables!$E49*10%,0)</f>
        <v>0</v>
      </c>
    </row>
    <row r="50" spans="1:6" x14ac:dyDescent="0.25">
      <c r="A50" s="59">
        <v>43382</v>
      </c>
      <c r="B50" s="60" t="s">
        <v>196</v>
      </c>
      <c r="C50" s="60" t="s">
        <v>200</v>
      </c>
      <c r="D50" s="60" t="s">
        <v>199</v>
      </c>
      <c r="E50" s="60">
        <v>1086</v>
      </c>
      <c r="F50" s="61">
        <f>IF(Tables!$D50="Bananas",Tables!$E50*10%,0)</f>
        <v>0</v>
      </c>
    </row>
    <row r="51" spans="1:6" x14ac:dyDescent="0.25">
      <c r="A51" s="62">
        <v>43384</v>
      </c>
      <c r="B51" s="51" t="s">
        <v>187</v>
      </c>
      <c r="C51" s="51" t="s">
        <v>190</v>
      </c>
      <c r="D51" s="51" t="s">
        <v>192</v>
      </c>
      <c r="E51" s="51">
        <v>1288</v>
      </c>
      <c r="F51" s="63">
        <f>IF(Tables!$D51="Bananas",Tables!$E51*10%,0)</f>
        <v>0</v>
      </c>
    </row>
    <row r="52" spans="1:6" x14ac:dyDescent="0.25">
      <c r="A52" s="59">
        <v>43385</v>
      </c>
      <c r="B52" s="60" t="s">
        <v>185</v>
      </c>
      <c r="C52" s="60" t="s">
        <v>203</v>
      </c>
      <c r="D52" s="60" t="s">
        <v>192</v>
      </c>
      <c r="E52" s="60">
        <v>625</v>
      </c>
      <c r="F52" s="61">
        <f>IF(Tables!$D52="Bananas",Tables!$E52*10%,0)</f>
        <v>0</v>
      </c>
    </row>
    <row r="53" spans="1:6" x14ac:dyDescent="0.25">
      <c r="A53" s="62">
        <v>43390</v>
      </c>
      <c r="B53" s="51" t="s">
        <v>182</v>
      </c>
      <c r="C53" s="51" t="s">
        <v>191</v>
      </c>
      <c r="D53" s="51" t="s">
        <v>192</v>
      </c>
      <c r="E53" s="51">
        <v>267</v>
      </c>
      <c r="F53" s="63">
        <f>IF(Tables!$D53="Bananas",Tables!$E53*10%,0)</f>
        <v>0</v>
      </c>
    </row>
    <row r="54" spans="1:6" x14ac:dyDescent="0.25">
      <c r="A54" s="59">
        <v>43392</v>
      </c>
      <c r="B54" s="60" t="s">
        <v>182</v>
      </c>
      <c r="C54" s="60" t="s">
        <v>203</v>
      </c>
      <c r="D54" s="60" t="s">
        <v>199</v>
      </c>
      <c r="E54" s="60">
        <v>1100</v>
      </c>
      <c r="F54" s="61">
        <f>IF(Tables!$D54="Bananas",Tables!$E54*10%,0)</f>
        <v>0</v>
      </c>
    </row>
    <row r="55" spans="1:6" x14ac:dyDescent="0.25">
      <c r="A55" s="62">
        <v>43392</v>
      </c>
      <c r="B55" s="51" t="s">
        <v>196</v>
      </c>
      <c r="C55" s="51" t="s">
        <v>188</v>
      </c>
      <c r="D55" s="51" t="s">
        <v>202</v>
      </c>
      <c r="E55" s="51">
        <v>1252</v>
      </c>
      <c r="F55" s="63">
        <f>IF(Tables!$D55="Bananas",Tables!$E55*10%,0)</f>
        <v>0</v>
      </c>
    </row>
    <row r="56" spans="1:6" x14ac:dyDescent="0.25">
      <c r="A56" s="59">
        <v>43393</v>
      </c>
      <c r="B56" s="60" t="s">
        <v>185</v>
      </c>
      <c r="C56" s="60" t="s">
        <v>198</v>
      </c>
      <c r="D56" s="60" t="s">
        <v>189</v>
      </c>
      <c r="E56" s="60">
        <v>433</v>
      </c>
      <c r="F56" s="61">
        <f>IF(Tables!$D56="Bananas",Tables!$E56*10%,0)</f>
        <v>0</v>
      </c>
    </row>
    <row r="57" spans="1:6" x14ac:dyDescent="0.25">
      <c r="A57" s="62">
        <v>43393</v>
      </c>
      <c r="B57" s="51" t="s">
        <v>185</v>
      </c>
      <c r="C57" s="51" t="s">
        <v>203</v>
      </c>
      <c r="D57" s="51" t="s">
        <v>199</v>
      </c>
      <c r="E57" s="51">
        <v>795</v>
      </c>
      <c r="F57" s="63">
        <f>IF(Tables!$D57="Bananas",Tables!$E57*10%,0)</f>
        <v>0</v>
      </c>
    </row>
    <row r="58" spans="1:6" x14ac:dyDescent="0.25">
      <c r="A58" s="59">
        <v>43394</v>
      </c>
      <c r="B58" s="60" t="s">
        <v>193</v>
      </c>
      <c r="C58" s="60" t="s">
        <v>183</v>
      </c>
      <c r="D58" s="60" t="s">
        <v>189</v>
      </c>
      <c r="E58" s="60">
        <v>611</v>
      </c>
      <c r="F58" s="61">
        <f>IF(Tables!$D58="Bananas",Tables!$E58*10%,0)</f>
        <v>0</v>
      </c>
    </row>
    <row r="59" spans="1:6" x14ac:dyDescent="0.25">
      <c r="A59" s="62">
        <v>43398</v>
      </c>
      <c r="B59" s="51" t="s">
        <v>187</v>
      </c>
      <c r="C59" s="51" t="s">
        <v>195</v>
      </c>
      <c r="D59" s="51" t="s">
        <v>189</v>
      </c>
      <c r="E59" s="51">
        <v>248</v>
      </c>
      <c r="F59" s="63">
        <f>IF(Tables!$D59="Bananas",Tables!$E59*10%,0)</f>
        <v>0</v>
      </c>
    </row>
    <row r="60" spans="1:6" x14ac:dyDescent="0.25">
      <c r="A60" s="59">
        <v>43398</v>
      </c>
      <c r="B60" s="60" t="s">
        <v>185</v>
      </c>
      <c r="C60" s="60" t="s">
        <v>191</v>
      </c>
      <c r="D60" s="60" t="s">
        <v>189</v>
      </c>
      <c r="E60" s="60">
        <v>627</v>
      </c>
      <c r="F60" s="61">
        <f>IF(Tables!$D60="Bananas",Tables!$E60*10%,0)</f>
        <v>0</v>
      </c>
    </row>
    <row r="61" spans="1:6" x14ac:dyDescent="0.25">
      <c r="A61" s="62">
        <v>43399</v>
      </c>
      <c r="B61" s="51" t="s">
        <v>193</v>
      </c>
      <c r="C61" s="51" t="s">
        <v>198</v>
      </c>
      <c r="D61" s="51" t="s">
        <v>184</v>
      </c>
      <c r="E61" s="51">
        <v>395</v>
      </c>
      <c r="F61" s="63">
        <f>IF(Tables!$D61="Bananas",Tables!$E61*10%,0)</f>
        <v>39.5</v>
      </c>
    </row>
    <row r="62" spans="1:6" x14ac:dyDescent="0.25">
      <c r="A62" s="59">
        <v>43399</v>
      </c>
      <c r="B62" s="60" t="s">
        <v>193</v>
      </c>
      <c r="C62" s="60" t="s">
        <v>195</v>
      </c>
      <c r="D62" s="60" t="s">
        <v>186</v>
      </c>
      <c r="E62" s="60">
        <v>682</v>
      </c>
      <c r="F62" s="61">
        <f>IF(Tables!$D62="Bananas",Tables!$E62*10%,0)</f>
        <v>0</v>
      </c>
    </row>
    <row r="63" spans="1:6" x14ac:dyDescent="0.25">
      <c r="A63" s="62">
        <v>43399</v>
      </c>
      <c r="B63" s="51" t="s">
        <v>182</v>
      </c>
      <c r="C63" s="51" t="s">
        <v>191</v>
      </c>
      <c r="D63" s="51" t="s">
        <v>189</v>
      </c>
      <c r="E63" s="51">
        <v>1072</v>
      </c>
      <c r="F63" s="63">
        <f>IF(Tables!$D63="Bananas",Tables!$E63*10%,0)</f>
        <v>0</v>
      </c>
    </row>
    <row r="64" spans="1:6" x14ac:dyDescent="0.25">
      <c r="A64" s="59">
        <v>43399</v>
      </c>
      <c r="B64" s="60" t="s">
        <v>185</v>
      </c>
      <c r="C64" s="60" t="s">
        <v>200</v>
      </c>
      <c r="D64" s="60" t="s">
        <v>184</v>
      </c>
      <c r="E64" s="60">
        <v>1462</v>
      </c>
      <c r="F64" s="61">
        <f>IF(Tables!$D64="Bananas",Tables!$E64*10%,0)</f>
        <v>146.20000000000002</v>
      </c>
    </row>
    <row r="65" spans="1:6" x14ac:dyDescent="0.25">
      <c r="A65" s="62">
        <v>43404</v>
      </c>
      <c r="B65" s="51" t="s">
        <v>187</v>
      </c>
      <c r="C65" s="51" t="s">
        <v>197</v>
      </c>
      <c r="D65" s="51" t="s">
        <v>199</v>
      </c>
      <c r="E65" s="51">
        <v>700</v>
      </c>
      <c r="F65" s="63">
        <f>IF(Tables!$D65="Bananas",Tables!$E65*10%,0)</f>
        <v>0</v>
      </c>
    </row>
    <row r="66" spans="1:6" x14ac:dyDescent="0.25">
      <c r="A66" s="59">
        <v>43405</v>
      </c>
      <c r="B66" s="60" t="s">
        <v>193</v>
      </c>
      <c r="C66" s="60" t="s">
        <v>195</v>
      </c>
      <c r="D66" s="60" t="s">
        <v>192</v>
      </c>
      <c r="E66" s="60">
        <v>707</v>
      </c>
      <c r="F66" s="61">
        <f>IF(Tables!$D66="Bananas",Tables!$E66*10%,0)</f>
        <v>0</v>
      </c>
    </row>
    <row r="67" spans="1:6" x14ac:dyDescent="0.25">
      <c r="A67" s="62">
        <v>43405</v>
      </c>
      <c r="B67" s="51" t="s">
        <v>185</v>
      </c>
      <c r="C67" s="51" t="s">
        <v>191</v>
      </c>
      <c r="D67" s="51" t="s">
        <v>192</v>
      </c>
      <c r="E67" s="51">
        <v>790</v>
      </c>
      <c r="F67" s="63">
        <f>IF(Tables!$D67="Bananas",Tables!$E67*10%,0)</f>
        <v>0</v>
      </c>
    </row>
    <row r="68" spans="1:6" x14ac:dyDescent="0.25">
      <c r="A68" s="59">
        <v>43407</v>
      </c>
      <c r="B68" s="60" t="s">
        <v>193</v>
      </c>
      <c r="C68" s="60" t="s">
        <v>188</v>
      </c>
      <c r="D68" s="60" t="s">
        <v>192</v>
      </c>
      <c r="E68" s="60">
        <v>803</v>
      </c>
      <c r="F68" s="61">
        <f>IF(Tables!$D68="Bananas",Tables!$E68*10%,0)</f>
        <v>0</v>
      </c>
    </row>
    <row r="69" spans="1:6" x14ac:dyDescent="0.25">
      <c r="A69" s="62">
        <v>43410</v>
      </c>
      <c r="B69" s="51" t="s">
        <v>196</v>
      </c>
      <c r="C69" s="51" t="s">
        <v>197</v>
      </c>
      <c r="D69" s="51" t="s">
        <v>189</v>
      </c>
      <c r="E69" s="51">
        <v>916</v>
      </c>
      <c r="F69" s="63">
        <f>IF(Tables!$D69="Bananas",Tables!$E69*10%,0)</f>
        <v>0</v>
      </c>
    </row>
    <row r="70" spans="1:6" x14ac:dyDescent="0.25">
      <c r="A70" s="59">
        <v>43412</v>
      </c>
      <c r="B70" s="60" t="s">
        <v>185</v>
      </c>
      <c r="C70" s="60" t="s">
        <v>201</v>
      </c>
      <c r="D70" s="60" t="s">
        <v>199</v>
      </c>
      <c r="E70" s="60">
        <v>1163</v>
      </c>
      <c r="F70" s="61">
        <f>IF(Tables!$D70="Bananas",Tables!$E70*10%,0)</f>
        <v>0</v>
      </c>
    </row>
    <row r="71" spans="1:6" x14ac:dyDescent="0.25">
      <c r="A71" s="62">
        <v>43417</v>
      </c>
      <c r="B71" s="51" t="s">
        <v>196</v>
      </c>
      <c r="C71" s="51" t="s">
        <v>200</v>
      </c>
      <c r="D71" s="51" t="s">
        <v>192</v>
      </c>
      <c r="E71" s="51">
        <v>533</v>
      </c>
      <c r="F71" s="63">
        <f>IF(Tables!$D71="Bananas",Tables!$E71*10%,0)</f>
        <v>0</v>
      </c>
    </row>
    <row r="72" spans="1:6" x14ac:dyDescent="0.25">
      <c r="A72" s="59">
        <v>43420</v>
      </c>
      <c r="B72" s="60" t="s">
        <v>196</v>
      </c>
      <c r="C72" s="60" t="s">
        <v>183</v>
      </c>
      <c r="D72" s="60" t="s">
        <v>199</v>
      </c>
      <c r="E72" s="60">
        <v>1227</v>
      </c>
      <c r="F72" s="61">
        <f>IF(Tables!$D72="Bananas",Tables!$E72*10%,0)</f>
        <v>0</v>
      </c>
    </row>
    <row r="73" spans="1:6" x14ac:dyDescent="0.25">
      <c r="A73" s="62">
        <v>43424</v>
      </c>
      <c r="B73" s="51" t="s">
        <v>182</v>
      </c>
      <c r="C73" s="51" t="s">
        <v>190</v>
      </c>
      <c r="D73" s="51" t="s">
        <v>199</v>
      </c>
      <c r="E73" s="51">
        <v>1070</v>
      </c>
      <c r="F73" s="63">
        <f>IF(Tables!$D73="Bananas",Tables!$E73*10%,0)</f>
        <v>0</v>
      </c>
    </row>
    <row r="74" spans="1:6" x14ac:dyDescent="0.25">
      <c r="A74" s="59">
        <v>43426</v>
      </c>
      <c r="B74" s="60" t="s">
        <v>193</v>
      </c>
      <c r="C74" s="60" t="s">
        <v>191</v>
      </c>
      <c r="D74" s="60" t="s">
        <v>186</v>
      </c>
      <c r="E74" s="60">
        <v>217</v>
      </c>
      <c r="F74" s="61">
        <f>IF(Tables!$D74="Bananas",Tables!$E74*10%,0)</f>
        <v>0</v>
      </c>
    </row>
    <row r="75" spans="1:6" x14ac:dyDescent="0.25">
      <c r="A75" s="62">
        <v>43430</v>
      </c>
      <c r="B75" s="51" t="s">
        <v>193</v>
      </c>
      <c r="C75" s="51" t="s">
        <v>198</v>
      </c>
      <c r="D75" s="51" t="s">
        <v>184</v>
      </c>
      <c r="E75" s="51">
        <v>931</v>
      </c>
      <c r="F75" s="63">
        <f>IF(Tables!$D75="Bananas",Tables!$E75*10%,0)</f>
        <v>93.100000000000009</v>
      </c>
    </row>
    <row r="76" spans="1:6" x14ac:dyDescent="0.25">
      <c r="A76" s="59">
        <v>43430</v>
      </c>
      <c r="B76" s="60" t="s">
        <v>193</v>
      </c>
      <c r="C76" s="60" t="s">
        <v>195</v>
      </c>
      <c r="D76" s="60" t="s">
        <v>202</v>
      </c>
      <c r="E76" s="60">
        <v>450</v>
      </c>
      <c r="F76" s="61">
        <f>IF(Tables!$D76="Bananas",Tables!$E76*10%,0)</f>
        <v>0</v>
      </c>
    </row>
    <row r="77" spans="1:6" x14ac:dyDescent="0.25">
      <c r="A77" s="62">
        <v>43434</v>
      </c>
      <c r="B77" s="51" t="s">
        <v>182</v>
      </c>
      <c r="C77" s="51" t="s">
        <v>201</v>
      </c>
      <c r="D77" s="51" t="s">
        <v>192</v>
      </c>
      <c r="E77" s="51">
        <v>723</v>
      </c>
      <c r="F77" s="63">
        <f>IF(Tables!$D77="Bananas",Tables!$E77*10%,0)</f>
        <v>0</v>
      </c>
    </row>
    <row r="78" spans="1:6" x14ac:dyDescent="0.25">
      <c r="A78" s="59">
        <v>43435</v>
      </c>
      <c r="B78" s="60" t="s">
        <v>187</v>
      </c>
      <c r="C78" s="60" t="s">
        <v>201</v>
      </c>
      <c r="D78" s="60" t="s">
        <v>189</v>
      </c>
      <c r="E78" s="60">
        <v>1124</v>
      </c>
      <c r="F78" s="61">
        <f>IF(Tables!$D78="Bananas",Tables!$E78*10%,0)</f>
        <v>0</v>
      </c>
    </row>
    <row r="79" spans="1:6" x14ac:dyDescent="0.25">
      <c r="A79" s="62">
        <v>43436</v>
      </c>
      <c r="B79" s="51" t="s">
        <v>182</v>
      </c>
      <c r="C79" s="51" t="s">
        <v>197</v>
      </c>
      <c r="D79" s="51" t="s">
        <v>184</v>
      </c>
      <c r="E79" s="51">
        <v>1070</v>
      </c>
      <c r="F79" s="63">
        <f>IF(Tables!$D79="Bananas",Tables!$E79*10%,0)</f>
        <v>107</v>
      </c>
    </row>
    <row r="80" spans="1:6" x14ac:dyDescent="0.25">
      <c r="A80" s="59">
        <v>43439</v>
      </c>
      <c r="B80" s="60" t="s">
        <v>185</v>
      </c>
      <c r="C80" s="60" t="s">
        <v>205</v>
      </c>
      <c r="D80" s="60" t="s">
        <v>192</v>
      </c>
      <c r="E80" s="60">
        <v>501</v>
      </c>
      <c r="F80" s="61">
        <f>IF(Tables!$D80="Bananas",Tables!$E80*10%,0)</f>
        <v>0</v>
      </c>
    </row>
    <row r="81" spans="1:6" x14ac:dyDescent="0.25">
      <c r="A81" s="62">
        <v>43439</v>
      </c>
      <c r="B81" s="51" t="s">
        <v>187</v>
      </c>
      <c r="C81" s="51" t="s">
        <v>195</v>
      </c>
      <c r="D81" s="51" t="s">
        <v>184</v>
      </c>
      <c r="E81" s="51">
        <v>746</v>
      </c>
      <c r="F81" s="63">
        <f>IF(Tables!$D81="Bananas",Tables!$E81*10%,0)</f>
        <v>74.600000000000009</v>
      </c>
    </row>
    <row r="82" spans="1:6" x14ac:dyDescent="0.25">
      <c r="A82" s="59">
        <v>43441</v>
      </c>
      <c r="B82" s="60" t="s">
        <v>187</v>
      </c>
      <c r="C82" s="60" t="s">
        <v>203</v>
      </c>
      <c r="D82" s="60" t="s">
        <v>184</v>
      </c>
      <c r="E82" s="60">
        <v>1295</v>
      </c>
      <c r="F82" s="61">
        <f>IF(Tables!$D82="Bananas",Tables!$E82*10%,0)</f>
        <v>129.5</v>
      </c>
    </row>
    <row r="83" spans="1:6" x14ac:dyDescent="0.25">
      <c r="A83" s="62">
        <v>43441</v>
      </c>
      <c r="B83" s="51" t="s">
        <v>185</v>
      </c>
      <c r="C83" s="51" t="s">
        <v>183</v>
      </c>
      <c r="D83" s="51" t="s">
        <v>186</v>
      </c>
      <c r="E83" s="51">
        <v>1412</v>
      </c>
      <c r="F83" s="63">
        <f>IF(Tables!$D83="Bananas",Tables!$E83*10%,0)</f>
        <v>0</v>
      </c>
    </row>
    <row r="84" spans="1:6" x14ac:dyDescent="0.25">
      <c r="A84" s="59">
        <v>43443</v>
      </c>
      <c r="B84" s="60" t="s">
        <v>182</v>
      </c>
      <c r="C84" s="60" t="s">
        <v>190</v>
      </c>
      <c r="D84" s="60" t="s">
        <v>186</v>
      </c>
      <c r="E84" s="60">
        <v>551</v>
      </c>
      <c r="F84" s="61">
        <f>IF(Tables!$D84="Bananas",Tables!$E84*10%,0)</f>
        <v>0</v>
      </c>
    </row>
    <row r="85" spans="1:6" x14ac:dyDescent="0.25">
      <c r="A85" s="62">
        <v>43444</v>
      </c>
      <c r="B85" s="51" t="s">
        <v>185</v>
      </c>
      <c r="C85" s="51" t="s">
        <v>191</v>
      </c>
      <c r="D85" s="51" t="s">
        <v>192</v>
      </c>
      <c r="E85" s="51">
        <v>1063</v>
      </c>
      <c r="F85" s="63">
        <f>IF(Tables!$D85="Bananas",Tables!$E85*10%,0)</f>
        <v>0</v>
      </c>
    </row>
    <row r="86" spans="1:6" x14ac:dyDescent="0.25">
      <c r="A86" s="59">
        <v>43445</v>
      </c>
      <c r="B86" s="60" t="s">
        <v>187</v>
      </c>
      <c r="C86" s="60" t="s">
        <v>201</v>
      </c>
      <c r="D86" s="60" t="s">
        <v>186</v>
      </c>
      <c r="E86" s="60">
        <v>582</v>
      </c>
      <c r="F86" s="61">
        <f>IF(Tables!$D86="Bananas",Tables!$E86*10%,0)</f>
        <v>0</v>
      </c>
    </row>
    <row r="87" spans="1:6" ht="15.75" thickBot="1" x14ac:dyDescent="0.3">
      <c r="A87" s="62">
        <v>43453</v>
      </c>
      <c r="B87" s="51" t="s">
        <v>193</v>
      </c>
      <c r="C87" s="51" t="s">
        <v>191</v>
      </c>
      <c r="D87" s="51" t="s">
        <v>184</v>
      </c>
      <c r="E87" s="51">
        <v>874</v>
      </c>
      <c r="F87" s="63">
        <f>IF(Tables!$D87="Bananas",Tables!$E87*10%,0)</f>
        <v>87.4</v>
      </c>
    </row>
    <row r="88" spans="1:6" ht="15.75" thickTop="1" x14ac:dyDescent="0.25">
      <c r="A88" s="64" t="s">
        <v>6</v>
      </c>
      <c r="B88" s="52"/>
      <c r="C88" s="52"/>
      <c r="D88" s="52"/>
      <c r="E88" s="52">
        <f>SUBTOTAL(109,Tables!$E$13:$E$87)</f>
        <v>63849</v>
      </c>
      <c r="F88" s="53">
        <f>SUBTOTAL(109,Tables!$F$13:$F$87)</f>
        <v>1496.9</v>
      </c>
    </row>
  </sheetData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zoomScale="120" zoomScaleNormal="120" workbookViewId="0">
      <selection activeCell="E6" sqref="E6"/>
    </sheetView>
  </sheetViews>
  <sheetFormatPr defaultRowHeight="15" x14ac:dyDescent="0.25"/>
  <sheetData>
    <row r="1" spans="1:6" ht="23.25" x14ac:dyDescent="0.35">
      <c r="A1" s="13" t="s">
        <v>134</v>
      </c>
    </row>
    <row r="2" spans="1:6" x14ac:dyDescent="0.25">
      <c r="A2" s="15" t="s">
        <v>135</v>
      </c>
    </row>
    <row r="5" spans="1:6" x14ac:dyDescent="0.25">
      <c r="B5" s="24" t="s">
        <v>7</v>
      </c>
      <c r="C5" s="24" t="s">
        <v>8</v>
      </c>
      <c r="D5" s="24" t="s">
        <v>139</v>
      </c>
      <c r="E5" s="24" t="s">
        <v>136</v>
      </c>
      <c r="F5" s="24" t="s">
        <v>6</v>
      </c>
    </row>
    <row r="6" spans="1:6" x14ac:dyDescent="0.25">
      <c r="B6" t="s">
        <v>137</v>
      </c>
      <c r="C6">
        <v>347.92</v>
      </c>
      <c r="D6" s="23">
        <v>7.2999999999999995E-2</v>
      </c>
      <c r="E6" s="31">
        <f>ROUND(C6*D6,2)</f>
        <v>25.4</v>
      </c>
      <c r="F6" s="65">
        <f>C6+E6</f>
        <v>373.32</v>
      </c>
    </row>
    <row r="7" spans="1:6" x14ac:dyDescent="0.25">
      <c r="B7" t="s">
        <v>138</v>
      </c>
      <c r="C7">
        <v>271.81</v>
      </c>
      <c r="D7" s="23">
        <v>8.1000000000000003E-2</v>
      </c>
      <c r="E7" s="31">
        <f>ROUND(C7*D7,2)</f>
        <v>22.02</v>
      </c>
      <c r="F7" s="65">
        <f>C7+E7</f>
        <v>293.83</v>
      </c>
    </row>
    <row r="8" spans="1:6" x14ac:dyDescent="0.25">
      <c r="B8" s="14" t="s">
        <v>6</v>
      </c>
      <c r="C8" s="14"/>
      <c r="D8" s="14"/>
      <c r="E8" s="14"/>
      <c r="F8" s="30">
        <f>SUM(F6:F7)</f>
        <v>667.15</v>
      </c>
    </row>
  </sheetData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zoomScale="120" zoomScaleNormal="120" workbookViewId="0">
      <selection activeCell="F6" sqref="F6"/>
    </sheetView>
  </sheetViews>
  <sheetFormatPr defaultRowHeight="15" x14ac:dyDescent="0.25"/>
  <sheetData>
    <row r="1" spans="1:6" ht="23.25" x14ac:dyDescent="0.35">
      <c r="A1" s="13" t="s">
        <v>142</v>
      </c>
    </row>
    <row r="2" spans="1:6" x14ac:dyDescent="0.25">
      <c r="A2" s="15" t="s">
        <v>143</v>
      </c>
    </row>
    <row r="5" spans="1:6" x14ac:dyDescent="0.25">
      <c r="B5" s="12" t="s">
        <v>144</v>
      </c>
      <c r="C5" s="12" t="s">
        <v>147</v>
      </c>
      <c r="E5" s="26" t="s">
        <v>144</v>
      </c>
      <c r="F5" s="26" t="s">
        <v>147</v>
      </c>
    </row>
    <row r="6" spans="1:6" x14ac:dyDescent="0.25">
      <c r="B6" s="11" t="s">
        <v>3</v>
      </c>
      <c r="C6" s="27">
        <v>6.3500000000000001E-2</v>
      </c>
      <c r="E6" s="25" t="s">
        <v>3</v>
      </c>
      <c r="F6" s="34">
        <f>IF(E6="CT",$C$6,IF(E6="RI",$C$7,C8))</f>
        <v>6.3500000000000001E-2</v>
      </c>
    </row>
    <row r="7" spans="1:6" x14ac:dyDescent="0.25">
      <c r="B7" s="11" t="s">
        <v>145</v>
      </c>
      <c r="C7" s="28">
        <v>7.0000000000000007E-2</v>
      </c>
      <c r="E7" s="10" t="s">
        <v>149</v>
      </c>
      <c r="F7" s="34">
        <f t="shared" ref="F7:F11" si="0">IF(E7="CT",$C$6,IF(E7="RI",$C$7,C9))</f>
        <v>0</v>
      </c>
    </row>
    <row r="8" spans="1:6" x14ac:dyDescent="0.25">
      <c r="B8" s="11" t="s">
        <v>146</v>
      </c>
      <c r="C8" s="28">
        <v>0</v>
      </c>
      <c r="E8" s="10" t="s">
        <v>148</v>
      </c>
      <c r="F8" s="34">
        <f t="shared" si="0"/>
        <v>0</v>
      </c>
    </row>
    <row r="9" spans="1:6" x14ac:dyDescent="0.25">
      <c r="E9" s="10" t="s">
        <v>151</v>
      </c>
      <c r="F9" s="34">
        <f t="shared" si="0"/>
        <v>0</v>
      </c>
    </row>
    <row r="10" spans="1:6" x14ac:dyDescent="0.25">
      <c r="E10" s="10" t="s">
        <v>145</v>
      </c>
      <c r="F10" s="34">
        <f t="shared" si="0"/>
        <v>7.0000000000000007E-2</v>
      </c>
    </row>
    <row r="11" spans="1:6" x14ac:dyDescent="0.25">
      <c r="E11" s="10" t="s">
        <v>150</v>
      </c>
      <c r="F11" s="34">
        <f t="shared" si="0"/>
        <v>0</v>
      </c>
    </row>
  </sheetData>
  <sortState xmlns:xlrd2="http://schemas.microsoft.com/office/spreadsheetml/2017/richdata2" ref="E6:F11">
    <sortCondition ref="E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Intro</vt:lpstr>
      <vt:lpstr>Subtotals</vt:lpstr>
      <vt:lpstr>Pivot 1</vt:lpstr>
      <vt:lpstr>Sales</vt:lpstr>
      <vt:lpstr>Pivot 2</vt:lpstr>
      <vt:lpstr>Salaries</vt:lpstr>
      <vt:lpstr>Tables</vt:lpstr>
      <vt:lpstr>ROUND</vt:lpstr>
      <vt:lpstr>Nested IF</vt:lpstr>
      <vt:lpstr>Invoice</vt:lpstr>
      <vt:lpstr>Shared</vt:lpstr>
      <vt:lpstr>Pivot 3</vt:lpstr>
      <vt:lpstr>Homework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2019-04-01T19:35:48Z</dcterms:modified>
</cp:coreProperties>
</file>